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65456" windowWidth="19140" windowHeight="12720" activeTab="0"/>
  </bookViews>
  <sheets>
    <sheet name="Page de garde" sheetId="1" r:id="rId1"/>
    <sheet name="Objectif" sheetId="2" r:id="rId2"/>
    <sheet name="alpha beta" sheetId="3" r:id="rId3"/>
  </sheets>
  <externalReferences>
    <externalReference r:id="rId6"/>
    <externalReference r:id="rId7"/>
    <externalReference r:id="rId8"/>
    <externalReference r:id="rId9"/>
  </externalReferences>
  <definedNames>
    <definedName name="bm">'[3]DES'!$N$507</definedName>
    <definedName name="bmm">'[4]alpha'!$C$19</definedName>
    <definedName name="bs">'[4]beta f(a)'!$C$21</definedName>
    <definedName name="bss">'[4]alpha'!$C$21</definedName>
    <definedName name="d.l." localSheetId="2">#REF!</definedName>
    <definedName name="d.l.">#REF!</definedName>
    <definedName name="DE_1">'[3]DES'!$A$27:$A$500</definedName>
    <definedName name="DE_16">'[3]DES'!$D$27:$D$500</definedName>
    <definedName name="DE_4">'[3]DES'!$B$27:$B$500</definedName>
    <definedName name="DE_8">'[3]DES'!$C$27:$C$500</definedName>
    <definedName name="donnee" localSheetId="2">#REF!</definedName>
    <definedName name="donnee">'[1]freq contin'!$A$3:$M$21</definedName>
    <definedName name="F_10">'[3]DES'!$F$511:$F$519</definedName>
    <definedName name="F_100">'[3]DES'!$J$511:$J$609</definedName>
    <definedName name="F_3">'[3]DES'!$D$511:$D$512</definedName>
    <definedName name="F_30">'[3]DES'!$H$511:$H$539</definedName>
    <definedName name="icl">'[3]DES'!$N$512</definedName>
    <definedName name="ICLC">'[3]SCEx(n)S2'!$Q$534</definedName>
    <definedName name="ICLC_1">'[3]SCEx(n)S2'!$W$537</definedName>
    <definedName name="m" localSheetId="2">'alpha beta'!$D$19</definedName>
    <definedName name="m">'[2]alpha beta'!$F$20</definedName>
    <definedName name="mm" localSheetId="2">'alpha beta'!$C$19</definedName>
    <definedName name="mm">'[2]alpha beta'!$C$20</definedName>
    <definedName name="s" localSheetId="2">'alpha beta'!$D$20</definedName>
    <definedName name="s">'[2]alpha beta'!$F$21</definedName>
    <definedName name="SC" localSheetId="2">#REF!</definedName>
    <definedName name="SC">#REF!</definedName>
    <definedName name="SC_1">'[3]SCEx(n)S2'!$U$537</definedName>
    <definedName name="ss" localSheetId="2">'alpha beta'!$C$28</definedName>
    <definedName name="ss">#REF!</definedName>
    <definedName name="sss" localSheetId="2">'alpha beta'!$C$29</definedName>
    <definedName name="sss">'[2]alpha beta'!$C$24</definedName>
    <definedName name="ssss" localSheetId="2">'alpha beta'!$C$20</definedName>
    <definedName name="ssss">'[2]alpha beta'!$C$21</definedName>
    <definedName name="table">'[3]DES'!$D$27:$D$500</definedName>
    <definedName name="table_10">'[3]DES'!$B$27:$B$500</definedName>
    <definedName name="TABLE_100">'[3]DES'!$D$27:$D$500</definedName>
    <definedName name="table_3">'[3]DES'!$A$27:$A$500</definedName>
    <definedName name="table_30">'[3]DES'!$C$27:$C$500</definedName>
    <definedName name="varb">#REF!</definedName>
    <definedName name="x" localSheetId="2">'alpha beta'!$K$2:$K$21</definedName>
    <definedName name="x">'[3]DES'!$L$513:$L$713</definedName>
    <definedName name="z" localSheetId="2">#REF!</definedName>
    <definedName name="z">#REF!</definedName>
  </definedNames>
  <calcPr fullCalcOnLoad="1"/>
</workbook>
</file>

<file path=xl/comments1.xml><?xml version="1.0" encoding="utf-8"?>
<comments xmlns="http://schemas.openxmlformats.org/spreadsheetml/2006/main">
  <authors>
    <author>URBM Biologie</author>
  </authors>
  <commentList>
    <comment ref="G14" authorId="0">
      <text>
        <r>
          <rPr>
            <sz val="12"/>
            <rFont val="Geneva"/>
            <family val="0"/>
          </rPr>
          <t xml:space="preserve">Pointez sur ce repère pour obtenir de l'information supplémentaire.
Vous pouvez afficher les notes en permanence en  activant "commentaires" le menu affichage.
</t>
        </r>
      </text>
    </comment>
  </commentList>
</comments>
</file>

<file path=xl/comments2.xml><?xml version="1.0" encoding="utf-8"?>
<comments xmlns="http://schemas.openxmlformats.org/spreadsheetml/2006/main">
  <authors>
    <author>URBM Biologie</author>
  </authors>
  <commentList>
    <comment ref="L16" authorId="0">
      <text>
        <r>
          <rPr>
            <sz val="12"/>
            <rFont val="Geneva"/>
            <family val="0"/>
          </rPr>
          <t xml:space="preserve">Pointez sur ce repère pour obtenir de l'information supplémentaire.
Vous pouvez afficher les notes en permanence activant "commentaires" le menu affichage.
</t>
        </r>
      </text>
    </comment>
  </commentList>
</comments>
</file>

<file path=xl/comments3.xml><?xml version="1.0" encoding="utf-8"?>
<comments xmlns="http://schemas.openxmlformats.org/spreadsheetml/2006/main">
  <authors>
    <author>Eric Depiereux</author>
  </authors>
  <commentList>
    <comment ref="C19" authorId="0">
      <text>
        <r>
          <rPr>
            <b/>
            <sz val="14"/>
            <rFont val="Geneva"/>
            <family val="0"/>
          </rPr>
          <t>Introduire ici la moyenne du modèle H0.</t>
        </r>
        <r>
          <rPr>
            <sz val="14"/>
            <rFont val="Geneva"/>
            <family val="0"/>
          </rPr>
          <t xml:space="preserve">
</t>
        </r>
      </text>
    </comment>
    <comment ref="D19" authorId="0">
      <text>
        <r>
          <rPr>
            <b/>
            <sz val="14"/>
            <rFont val="Geneva"/>
            <family val="0"/>
          </rPr>
          <t>Introduire ici la moyenne rélle de la population, M</t>
        </r>
        <r>
          <rPr>
            <vertAlign val="subscript"/>
            <sz val="18"/>
            <rFont val="Geneva"/>
            <family val="0"/>
          </rPr>
          <t>R</t>
        </r>
        <r>
          <rPr>
            <b/>
            <sz val="14"/>
            <rFont val="Geneva"/>
            <family val="0"/>
          </rPr>
          <t>. 
Cette simulation ne prévoit que la situation où M</t>
        </r>
        <r>
          <rPr>
            <vertAlign val="subscript"/>
            <sz val="18"/>
            <rFont val="Geneva"/>
            <family val="0"/>
          </rPr>
          <t>R</t>
        </r>
        <r>
          <rPr>
            <b/>
            <sz val="14"/>
            <rFont val="Geneva"/>
            <family val="0"/>
          </rPr>
          <t xml:space="preserve"> ≥ MH0
</t>
        </r>
        <r>
          <rPr>
            <i/>
            <sz val="14"/>
            <rFont val="Geneva"/>
            <family val="0"/>
          </rPr>
          <t>Contrairement à la moyenne du modèle H1 d'un test d'hypothèse réel, inconnue par définition, la moyenne M</t>
        </r>
        <r>
          <rPr>
            <i/>
            <vertAlign val="subscript"/>
            <sz val="18"/>
            <rFont val="Geneva"/>
            <family val="0"/>
          </rPr>
          <t>R</t>
        </r>
        <r>
          <rPr>
            <i/>
            <sz val="14"/>
            <rFont val="Geneva"/>
            <family val="0"/>
          </rPr>
          <t xml:space="preserve"> est ici déterminée par vous.</t>
        </r>
        <r>
          <rPr>
            <sz val="14"/>
            <rFont val="Geneva"/>
            <family val="0"/>
          </rPr>
          <t xml:space="preserve">
</t>
        </r>
      </text>
    </comment>
    <comment ref="E19" authorId="0">
      <text>
        <r>
          <rPr>
            <b/>
            <sz val="14"/>
            <rFont val="Geneva"/>
            <family val="0"/>
          </rPr>
          <t>Introduire ici la confiance souhaitée</t>
        </r>
      </text>
    </comment>
    <comment ref="C20" authorId="0">
      <text>
        <r>
          <rPr>
            <b/>
            <sz val="14"/>
            <rFont val="Geneva"/>
            <family val="0"/>
          </rPr>
          <t>Introduire ici l'écart-type du modèle H0. Pour simuler une homogénéité de variance, l'ecart-type de la population réelle prendra la même valeur.</t>
        </r>
        <r>
          <rPr>
            <sz val="14"/>
            <rFont val="Geneva"/>
            <family val="0"/>
          </rPr>
          <t xml:space="preserve">
</t>
        </r>
        <r>
          <rPr>
            <i/>
            <sz val="14"/>
            <rFont val="Geneva"/>
            <family val="0"/>
          </rPr>
          <t>Pour simuler une hétérogénéité de variance, changer la valeur dans la cellule à droite de celle-ci.</t>
        </r>
      </text>
    </comment>
    <comment ref="D20" authorId="0">
      <text>
        <r>
          <rPr>
            <b/>
            <sz val="14"/>
            <rFont val="Geneva"/>
            <family val="0"/>
          </rPr>
          <t xml:space="preserve">Ecart-type de la population réelle. Pour simuler une hétérogénéité de variance, choisir une valeur différente de celle de la cellule à gauche de celle-ci.
</t>
        </r>
        <r>
          <rPr>
            <i/>
            <sz val="14"/>
            <rFont val="Geneva"/>
            <family val="0"/>
          </rPr>
          <t>Vous pourrez consater que si la variance est plus grande que celle prévue par H0, la confiance réelle sera moindre que celle prévue.</t>
        </r>
      </text>
    </comment>
    <comment ref="H19" authorId="0">
      <text>
        <r>
          <rPr>
            <b/>
            <sz val="14"/>
            <rFont val="Geneva"/>
            <family val="0"/>
          </rPr>
          <t xml:space="preserve">% d'acceptation de H0, calculé sur 100 tests. 
Estime :
- la confiance si H0 est vraie
- l'erreur </t>
        </r>
        <r>
          <rPr>
            <b/>
            <sz val="14"/>
            <rFont val="Symbol"/>
            <family val="0"/>
          </rPr>
          <t>b</t>
        </r>
        <r>
          <rPr>
            <b/>
            <sz val="14"/>
            <rFont val="Geneva"/>
            <family val="0"/>
          </rPr>
          <t xml:space="preserve"> si H0 est fausse.</t>
        </r>
      </text>
    </comment>
    <comment ref="D22" authorId="0">
      <text>
        <r>
          <rPr>
            <b/>
            <sz val="14"/>
            <rFont val="Geneva"/>
            <family val="0"/>
          </rPr>
          <t xml:space="preserve">Choisir la taille de l'échantillon (n ≤ 20).
</t>
        </r>
        <r>
          <rPr>
            <i/>
            <sz val="14"/>
            <rFont val="Geneva"/>
            <family val="0"/>
          </rPr>
          <t>n valeurs simulées suivant les pramètres choisis apparaissent à droite de l'écran.</t>
        </r>
      </text>
    </comment>
    <comment ref="I1" authorId="0">
      <text>
        <r>
          <rPr>
            <b/>
            <sz val="14"/>
            <rFont val="Geneva"/>
            <family val="0"/>
          </rPr>
          <t>Simuler une nouvelle expérience</t>
        </r>
        <r>
          <rPr>
            <sz val="9"/>
            <rFont val="Geneva"/>
            <family val="0"/>
          </rPr>
          <t xml:space="preserve">
</t>
        </r>
      </text>
    </comment>
    <comment ref="H20" authorId="0">
      <text>
        <r>
          <rPr>
            <b/>
            <sz val="14"/>
            <rFont val="Geneva"/>
            <family val="0"/>
          </rPr>
          <t xml:space="preserve">% de rejet de H0, calculé sur 100 tests. 
Estime :
- l'erreur </t>
        </r>
        <r>
          <rPr>
            <b/>
            <sz val="14"/>
            <rFont val="Symbol"/>
            <family val="0"/>
          </rPr>
          <t>a</t>
        </r>
        <r>
          <rPr>
            <b/>
            <sz val="14"/>
            <rFont val="Geneva"/>
            <family val="0"/>
          </rPr>
          <t xml:space="preserve"> si H0 est vraie
- la puissance si H0 est fausse.</t>
        </r>
        <r>
          <rPr>
            <sz val="14"/>
            <rFont val="Geneva"/>
            <family val="0"/>
          </rPr>
          <t xml:space="preserve">
</t>
        </r>
      </text>
    </comment>
    <comment ref="C24" authorId="0">
      <text>
        <r>
          <rPr>
            <b/>
            <sz val="14"/>
            <rFont val="Geneva"/>
            <family val="0"/>
          </rPr>
          <t xml:space="preserve">Seuil de rejet, calculé en fonction de </t>
        </r>
        <r>
          <rPr>
            <b/>
            <sz val="18"/>
            <rFont val="Symbol"/>
            <family val="0"/>
          </rPr>
          <t>s</t>
        </r>
        <r>
          <rPr>
            <b/>
            <sz val="18"/>
            <rFont val="Geneva"/>
            <family val="0"/>
          </rPr>
          <t xml:space="preserve"> </t>
        </r>
        <r>
          <rPr>
            <vertAlign val="subscript"/>
            <sz val="18"/>
            <rFont val="Geneva"/>
            <family val="0"/>
          </rPr>
          <t>H0</t>
        </r>
        <r>
          <rPr>
            <b/>
            <sz val="14"/>
            <rFont val="Geneva"/>
            <family val="0"/>
          </rPr>
          <t xml:space="preserve"> et de </t>
        </r>
        <r>
          <rPr>
            <b/>
            <sz val="18"/>
            <rFont val="Symbol"/>
            <family val="0"/>
          </rPr>
          <t>a</t>
        </r>
        <r>
          <rPr>
            <sz val="14"/>
            <rFont val="Geneva"/>
            <family val="0"/>
          </rPr>
          <t xml:space="preserve">
</t>
        </r>
      </text>
    </comment>
    <comment ref="D24" authorId="0">
      <text>
        <r>
          <rPr>
            <b/>
            <sz val="14"/>
            <rFont val="Geneva"/>
            <family val="0"/>
          </rPr>
          <t>Moyenne des n observations de l'échantillon.</t>
        </r>
        <r>
          <rPr>
            <sz val="14"/>
            <rFont val="Geneva"/>
            <family val="0"/>
          </rPr>
          <t xml:space="preserve">
</t>
        </r>
      </text>
    </comment>
    <comment ref="E24" authorId="0">
      <text>
        <r>
          <rPr>
            <b/>
            <sz val="14"/>
            <rFont val="Geneva"/>
            <family val="0"/>
          </rPr>
          <t xml:space="preserve">Décision du test réalisé à partir de l'échantillon.
</t>
        </r>
        <r>
          <rPr>
            <i/>
            <sz val="14"/>
            <rFont val="Geneva"/>
            <family val="0"/>
          </rPr>
          <t>99 autres tests sont réalisés simultanément et les résultats synthétisés ci-dessus.</t>
        </r>
        <r>
          <rPr>
            <sz val="14"/>
            <rFont val="Geneva"/>
            <family val="0"/>
          </rPr>
          <t xml:space="preserve">
</t>
        </r>
      </text>
    </comment>
    <comment ref="E20" authorId="0">
      <text>
        <r>
          <rPr>
            <b/>
            <sz val="14"/>
            <rFont val="Geneva"/>
            <family val="0"/>
          </rPr>
          <t xml:space="preserve">Erreur </t>
        </r>
        <r>
          <rPr>
            <b/>
            <sz val="18"/>
            <rFont val="Symbol"/>
            <family val="0"/>
          </rPr>
          <t>a</t>
        </r>
        <r>
          <rPr>
            <b/>
            <sz val="14"/>
            <rFont val="Geneva"/>
            <family val="0"/>
          </rPr>
          <t>, complément de la confiance choisie</t>
        </r>
      </text>
    </comment>
  </commentList>
</comments>
</file>

<file path=xl/sharedStrings.xml><?xml version="1.0" encoding="utf-8"?>
<sst xmlns="http://schemas.openxmlformats.org/spreadsheetml/2006/main" count="61" uniqueCount="52">
  <si>
    <t xml:space="preserve">4. Vérifiez la  puissance sur 100 expériences réalisées simultanément à la vôtre </t>
  </si>
  <si>
    <t>- la différence entre la moyenne du modèle Ho et la moyenne vraie</t>
  </si>
  <si>
    <t>- la variance des populations, lorsqu'elles sont égales</t>
  </si>
  <si>
    <t>- les variances des populations, lorsqu'elles sont inégales</t>
  </si>
  <si>
    <t>- la taille de l'échantillon</t>
  </si>
  <si>
    <t>1. Choisissez les paramètres, expliqués en pointant sur le repère rouge</t>
  </si>
  <si>
    <t>pour simuler la réalisation d'un échantillon</t>
  </si>
  <si>
    <t>3. Constatez les résultats de votre test d'hypothèse</t>
  </si>
  <si>
    <t>Choisissez à présent l'onglet alpha beta</t>
  </si>
  <si>
    <r>
      <t>s1/÷</t>
    </r>
    <r>
      <rPr>
        <sz val="24"/>
        <rFont val="Geneva"/>
        <family val="0"/>
      </rPr>
      <t>n</t>
    </r>
  </si>
  <si>
    <r>
      <t>s2/÷</t>
    </r>
    <r>
      <rPr>
        <sz val="24"/>
        <rFont val="Geneva"/>
        <family val="0"/>
      </rPr>
      <t>n</t>
    </r>
  </si>
  <si>
    <t>Nouvelle expérience</t>
  </si>
  <si>
    <t>MX =</t>
  </si>
  <si>
    <t>Mx</t>
  </si>
  <si>
    <t>Modèle H0</t>
  </si>
  <si>
    <t>Estimation sur 100 expériences</t>
  </si>
  <si>
    <t>Votre expérience</t>
  </si>
  <si>
    <t>Choisissez à présent l'onglet objectif</t>
  </si>
  <si>
    <t>Cette démonstration vous permet d'illustrer la variation de la puissance et de la confiance d'un test d'hypothèse</t>
  </si>
  <si>
    <t>sur les moyennes en fonction de différents paramètres:</t>
  </si>
  <si>
    <t>- la confiance fixée par l'expérimentateur</t>
  </si>
  <si>
    <t>Bienvenue</t>
  </si>
  <si>
    <t>Cette feuille doit vous apparaître entouré d'un cadre noir. Si ce cadre n'est pas ajusté à votre taille d'écran</t>
  </si>
  <si>
    <t>Notez bien le fonctionnement des outils suivants:</t>
  </si>
  <si>
    <t>utilisez la fonction zoom, notez le % d'agrandissement/réduction adéquat et appliquez-le aux feuilles suivantes.</t>
  </si>
  <si>
    <t>Pour utiliser la fonction zoom, activez la barre d'outil standard dans le menu affichage et modifiez le pourcentage</t>
  </si>
  <si>
    <t>qui apparaît dans un encadré accompagné d''une flèche</t>
  </si>
  <si>
    <t>1. Pointez sur le repère rouge</t>
  </si>
  <si>
    <t>�=</t>
  </si>
  <si>
    <t>2. Executez la commande</t>
  </si>
  <si>
    <t>sur Mac :</t>
  </si>
  <si>
    <t>sur PC :</t>
  </si>
  <si>
    <t>Alt + shift +enter</t>
  </si>
  <si>
    <t>Vous constaterez que le nombre ci-dessous est tiré au hasard à chaque exécution de la commande</t>
  </si>
  <si>
    <t>Chaque fois que vous rencontrerez le signe</t>
  </si>
  <si>
    <t>vous serez invités à tirer au hasard les nombres de l'expérience de la démonstration en cours.</t>
  </si>
  <si>
    <t>Objectif</t>
  </si>
  <si>
    <t xml:space="preserve"> </t>
  </si>
  <si>
    <t>Confiance</t>
  </si>
  <si>
    <t>Seuil</t>
  </si>
  <si>
    <t xml:space="preserve">Décision </t>
  </si>
  <si>
    <t>moyenne</t>
  </si>
  <si>
    <t>ecart-type</t>
  </si>
  <si>
    <t>%AHo</t>
  </si>
  <si>
    <t>%RHo</t>
  </si>
  <si>
    <t>hachurage rouge</t>
  </si>
  <si>
    <t>réalité</t>
  </si>
  <si>
    <t>hachurage bleu</t>
  </si>
  <si>
    <t>m</t>
  </si>
  <si>
    <t>s</t>
  </si>
  <si>
    <t>Réalité</t>
  </si>
  <si>
    <t>n =</t>
  </si>
</sst>
</file>

<file path=xl/styles.xml><?xml version="1.0" encoding="utf-8"?>
<styleSheet xmlns="http://schemas.openxmlformats.org/spreadsheetml/2006/main">
  <numFmts count="51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  <numFmt numFmtId="174" formatCode="0.0000"/>
    <numFmt numFmtId="175" formatCode="0\&amp;"/>
    <numFmt numFmtId="176" formatCode="0.0%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00000000000000000"/>
    <numFmt numFmtId="191" formatCode="0.0000000000000000000"/>
    <numFmt numFmtId="192" formatCode="0.00000000000000000000"/>
    <numFmt numFmtId="193" formatCode="0.000000000000000000000"/>
    <numFmt numFmtId="194" formatCode="0.0000000000000000000000"/>
    <numFmt numFmtId="195" formatCode="0.00000000000000000000000"/>
    <numFmt numFmtId="196" formatCode="0__\&amp;"/>
    <numFmt numFmtId="197" formatCode="0%__\&amp;"/>
    <numFmt numFmtId="198" formatCode="0.0__\&amp;"/>
    <numFmt numFmtId="199" formatCode="\n\=0"/>
    <numFmt numFmtId="200" formatCode="0.00__\&amp;"/>
    <numFmt numFmtId="201" formatCode="\u\1\=0.00"/>
    <numFmt numFmtId="202" formatCode="\u\2\=0.00"/>
    <numFmt numFmtId="203" formatCode="\u\2\=0"/>
    <numFmt numFmtId="204" formatCode="\u\1\=0"/>
    <numFmt numFmtId="205" formatCode="0.000__\&amp;"/>
    <numFmt numFmtId="206" formatCode="0__\=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u val="single"/>
      <sz val="7.65"/>
      <color indexed="12"/>
      <name val="Geneva"/>
      <family val="0"/>
    </font>
    <font>
      <u val="single"/>
      <sz val="7.65"/>
      <color indexed="36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36"/>
      <color indexed="9"/>
      <name val="Geneva"/>
      <family val="0"/>
    </font>
    <font>
      <sz val="14"/>
      <color indexed="9"/>
      <name val="Geneva"/>
      <family val="0"/>
    </font>
    <font>
      <sz val="12"/>
      <name val="Geneva"/>
      <family val="0"/>
    </font>
    <font>
      <b/>
      <sz val="10"/>
      <name val="Geneva"/>
      <family val="0"/>
    </font>
    <font>
      <b/>
      <sz val="1.75"/>
      <color indexed="52"/>
      <name val="Geneva"/>
      <family val="0"/>
    </font>
    <font>
      <sz val="1"/>
      <name val="Geneva"/>
      <family val="0"/>
    </font>
    <font>
      <sz val="1.5"/>
      <name val="Geneva"/>
      <family val="0"/>
    </font>
    <font>
      <sz val="10"/>
      <name val="Arial"/>
      <family val="0"/>
    </font>
    <font>
      <b/>
      <sz val="36"/>
      <color indexed="12"/>
      <name val="Symbol"/>
      <family val="0"/>
    </font>
    <font>
      <b/>
      <sz val="36"/>
      <color indexed="10"/>
      <name val="Symbol"/>
      <family val="0"/>
    </font>
    <font>
      <b/>
      <sz val="24"/>
      <color indexed="12"/>
      <name val="Symbol"/>
      <family val="0"/>
    </font>
    <font>
      <sz val="18"/>
      <name val="Arial"/>
      <family val="0"/>
    </font>
    <font>
      <b/>
      <sz val="14"/>
      <name val="Arial"/>
      <family val="0"/>
    </font>
    <font>
      <sz val="8.25"/>
      <name val="Geneva"/>
      <family val="0"/>
    </font>
    <font>
      <sz val="8"/>
      <name val="Arial"/>
      <family val="0"/>
    </font>
    <font>
      <sz val="36"/>
      <name val="Geneva"/>
      <family val="0"/>
    </font>
    <font>
      <sz val="14"/>
      <name val="Geneva"/>
      <family val="0"/>
    </font>
    <font>
      <sz val="18"/>
      <name val="Geneva"/>
      <family val="0"/>
    </font>
    <font>
      <b/>
      <sz val="14"/>
      <name val="Geneva"/>
      <family val="0"/>
    </font>
    <font>
      <sz val="24"/>
      <name val="Symbol"/>
      <family val="0"/>
    </font>
    <font>
      <sz val="24"/>
      <name val="Geneva"/>
      <family val="0"/>
    </font>
    <font>
      <b/>
      <sz val="14"/>
      <color indexed="9"/>
      <name val="Geneva"/>
      <family val="0"/>
    </font>
    <font>
      <b/>
      <sz val="18"/>
      <color indexed="9"/>
      <name val="Geneva"/>
      <family val="0"/>
    </font>
    <font>
      <i/>
      <sz val="14"/>
      <name val="Geneva"/>
      <family val="0"/>
    </font>
    <font>
      <b/>
      <sz val="18"/>
      <name val="Geneva"/>
      <family val="0"/>
    </font>
    <font>
      <b/>
      <sz val="18"/>
      <name val="Symbol"/>
      <family val="0"/>
    </font>
    <font>
      <b/>
      <sz val="14"/>
      <name val="Symbol"/>
      <family val="0"/>
    </font>
    <font>
      <vertAlign val="subscript"/>
      <sz val="18"/>
      <name val="Geneva"/>
      <family val="0"/>
    </font>
    <font>
      <i/>
      <vertAlign val="subscript"/>
      <sz val="18"/>
      <name val="Geneva"/>
      <family val="0"/>
    </font>
    <font>
      <b/>
      <sz val="24"/>
      <color indexed="12"/>
      <name val="Arial"/>
      <family val="0"/>
    </font>
    <font>
      <b/>
      <sz val="14"/>
      <color indexed="10"/>
      <name val="Geneva"/>
      <family val="0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1" fillId="2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5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center"/>
    </xf>
    <xf numFmtId="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25" fillId="4" borderId="0" xfId="0" applyNumberFormat="1" applyFont="1" applyFill="1" applyBorder="1" applyAlignment="1">
      <alignment/>
    </xf>
    <xf numFmtId="1" fontId="27" fillId="4" borderId="0" xfId="0" applyNumberFormat="1" applyFont="1" applyFill="1" applyAlignment="1">
      <alignment horizontal="left"/>
    </xf>
    <xf numFmtId="1" fontId="26" fillId="4" borderId="0" xfId="0" applyNumberFormat="1" applyFont="1" applyFill="1" applyAlignment="1">
      <alignment horizontal="left"/>
    </xf>
    <xf numFmtId="1" fontId="26" fillId="4" borderId="1" xfId="0" applyNumberFormat="1" applyFont="1" applyFill="1" applyBorder="1" applyAlignment="1">
      <alignment horizontal="left"/>
    </xf>
    <xf numFmtId="0" fontId="29" fillId="4" borderId="0" xfId="0" applyNumberFormat="1" applyFont="1" applyFill="1" applyBorder="1" applyAlignment="1">
      <alignment horizontal="right"/>
    </xf>
    <xf numFmtId="2" fontId="27" fillId="4" borderId="0" xfId="0" applyNumberFormat="1" applyFont="1" applyFill="1" applyBorder="1" applyAlignment="1">
      <alignment horizontal="center"/>
    </xf>
    <xf numFmtId="0" fontId="27" fillId="4" borderId="0" xfId="0" applyNumberFormat="1" applyFont="1" applyFill="1" applyBorder="1" applyAlignment="1">
      <alignment/>
    </xf>
    <xf numFmtId="0" fontId="29" fillId="4" borderId="0" xfId="0" applyNumberFormat="1" applyFont="1" applyFill="1" applyBorder="1" applyAlignment="1">
      <alignment horizontal="right" vertical="center"/>
    </xf>
    <xf numFmtId="0" fontId="26" fillId="4" borderId="0" xfId="0" applyNumberFormat="1" applyFont="1" applyFill="1" applyBorder="1" applyAlignment="1">
      <alignment/>
    </xf>
    <xf numFmtId="2" fontId="27" fillId="4" borderId="0" xfId="0" applyNumberFormat="1" applyFont="1" applyFill="1" applyAlignment="1">
      <alignment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left"/>
    </xf>
    <xf numFmtId="2" fontId="0" fillId="4" borderId="0" xfId="0" applyNumberFormat="1" applyFont="1" applyFill="1" applyAlignment="1">
      <alignment horizontal="center"/>
    </xf>
    <xf numFmtId="0" fontId="13" fillId="4" borderId="4" xfId="0" applyFont="1" applyFill="1" applyBorder="1" applyAlignment="1">
      <alignment horizontal="left"/>
    </xf>
    <xf numFmtId="0" fontId="0" fillId="4" borderId="0" xfId="0" applyFont="1" applyFill="1" applyAlignment="1">
      <alignment horizontal="center"/>
    </xf>
    <xf numFmtId="0" fontId="13" fillId="4" borderId="0" xfId="0" applyFont="1" applyFill="1" applyAlignment="1">
      <alignment horizontal="right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Continuous"/>
    </xf>
    <xf numFmtId="2" fontId="26" fillId="4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/>
    </xf>
    <xf numFmtId="174" fontId="0" fillId="4" borderId="0" xfId="0" applyNumberFormat="1" applyFont="1" applyFill="1" applyAlignment="1">
      <alignment horizontal="center"/>
    </xf>
    <xf numFmtId="173" fontId="4" fillId="4" borderId="0" xfId="0" applyNumberFormat="1" applyFont="1" applyFill="1" applyAlignment="1">
      <alignment horizontal="center"/>
    </xf>
    <xf numFmtId="174" fontId="0" fillId="4" borderId="0" xfId="0" applyNumberFormat="1" applyFont="1" applyFill="1" applyAlignment="1">
      <alignment horizontal="center"/>
    </xf>
    <xf numFmtId="2" fontId="27" fillId="4" borderId="0" xfId="0" applyNumberFormat="1" applyFont="1" applyFill="1" applyBorder="1" applyAlignment="1">
      <alignment/>
    </xf>
    <xf numFmtId="0" fontId="25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7" fillId="4" borderId="0" xfId="0" applyNumberFormat="1" applyFont="1" applyFill="1" applyBorder="1" applyAlignment="1">
      <alignment horizontal="center"/>
    </xf>
    <xf numFmtId="0" fontId="28" fillId="4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199" fontId="27" fillId="0" borderId="2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9" fontId="27" fillId="0" borderId="5" xfId="33" applyFont="1" applyFill="1" applyBorder="1" applyAlignment="1">
      <alignment horizontal="center"/>
    </xf>
    <xf numFmtId="9" fontId="27" fillId="0" borderId="6" xfId="33" applyFont="1" applyFill="1" applyBorder="1" applyAlignment="1">
      <alignment horizontal="center"/>
    </xf>
    <xf numFmtId="0" fontId="27" fillId="0" borderId="5" xfId="0" applyNumberFormat="1" applyFont="1" applyFill="1" applyBorder="1" applyAlignment="1">
      <alignment horizontal="center"/>
    </xf>
    <xf numFmtId="0" fontId="29" fillId="0" borderId="2" xfId="0" applyNumberFormat="1" applyFont="1" applyFill="1" applyBorder="1" applyAlignment="1">
      <alignment horizontal="center"/>
    </xf>
    <xf numFmtId="9" fontId="27" fillId="0" borderId="2" xfId="33" applyFont="1" applyFill="1" applyBorder="1" applyAlignment="1">
      <alignment horizontal="center"/>
    </xf>
    <xf numFmtId="2" fontId="27" fillId="0" borderId="2" xfId="0" applyNumberFormat="1" applyFont="1" applyFill="1" applyBorder="1" applyAlignment="1">
      <alignment horizontal="center"/>
    </xf>
    <xf numFmtId="0" fontId="27" fillId="4" borderId="0" xfId="0" applyNumberFormat="1" applyFont="1" applyFill="1" applyAlignment="1">
      <alignment/>
    </xf>
    <xf numFmtId="0" fontId="11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31" fillId="3" borderId="10" xfId="0" applyFont="1" applyFill="1" applyBorder="1" applyAlignment="1">
      <alignment/>
    </xf>
    <xf numFmtId="0" fontId="31" fillId="3" borderId="0" xfId="0" applyFont="1" applyFill="1" applyBorder="1" applyAlignment="1">
      <alignment/>
    </xf>
    <xf numFmtId="0" fontId="31" fillId="3" borderId="11" xfId="0" applyFont="1" applyFill="1" applyBorder="1" applyAlignment="1">
      <alignment/>
    </xf>
    <xf numFmtId="0" fontId="31" fillId="4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2" fillId="3" borderId="0" xfId="0" applyFont="1" applyFill="1" applyBorder="1" applyAlignment="1">
      <alignment horizontal="right"/>
    </xf>
    <xf numFmtId="0" fontId="31" fillId="3" borderId="0" xfId="0" applyFont="1" applyFill="1" applyBorder="1" applyAlignment="1">
      <alignment horizontal="left"/>
    </xf>
    <xf numFmtId="0" fontId="31" fillId="3" borderId="0" xfId="0" applyFont="1" applyFill="1" applyBorder="1" applyAlignment="1" quotePrefix="1">
      <alignment/>
    </xf>
    <xf numFmtId="0" fontId="27" fillId="5" borderId="2" xfId="0" applyNumberFormat="1" applyFont="1" applyFill="1" applyBorder="1" applyAlignment="1" applyProtection="1">
      <alignment horizontal="center"/>
      <protection locked="0"/>
    </xf>
    <xf numFmtId="9" fontId="27" fillId="5" borderId="2" xfId="33" applyFont="1" applyFill="1" applyBorder="1" applyAlignment="1" applyProtection="1">
      <alignment horizontal="center"/>
      <protection locked="0"/>
    </xf>
    <xf numFmtId="0" fontId="28" fillId="5" borderId="0" xfId="0" applyNumberFormat="1" applyFont="1" applyFill="1" applyAlignment="1" applyProtection="1">
      <alignment horizontal="center"/>
      <protection locked="0"/>
    </xf>
    <xf numFmtId="0" fontId="27" fillId="5" borderId="0" xfId="0" applyNumberFormat="1" applyFont="1" applyFill="1" applyAlignment="1">
      <alignment horizontal="right"/>
    </xf>
    <xf numFmtId="0" fontId="40" fillId="5" borderId="0" xfId="0" applyFont="1" applyFill="1" applyBorder="1" applyAlignment="1">
      <alignment horizontal="center"/>
    </xf>
  </cellXfs>
  <cellStyles count="20">
    <cellStyle name="Normal" xfId="0"/>
    <cellStyle name="Hyperlink" xfId="15"/>
    <cellStyle name="Followed Hyperlink" xfId="16"/>
    <cellStyle name="Lien hypertexte visité_091_alpha beta.xls" xfId="17"/>
    <cellStyle name="Lien hypertexte visité_module_120_sim_1.xls Graphique 1" xfId="18"/>
    <cellStyle name="Lien hypertexte visité_module_120_sim_1.xls Graphique 12" xfId="19"/>
    <cellStyle name="Lien hypertexte visité_module_120_sim_1.xls Graphique 3" xfId="20"/>
    <cellStyle name="Lien hypertexte visité_module_120_sim_1.xls Graphique 4" xfId="21"/>
    <cellStyle name="Lien hypertexte visité_module_120_sim_1.xls Graphique 5" xfId="22"/>
    <cellStyle name="Lien hypertexte_091_alpha beta.xls" xfId="23"/>
    <cellStyle name="Lien hypertexte_module_120_sim_1.xls Graphique 1" xfId="24"/>
    <cellStyle name="Lien hypertexte_module_120_sim_1.xls Graphique 12" xfId="25"/>
    <cellStyle name="Lien hypertexte_module_120_sim_1.xls Graphique 3" xfId="26"/>
    <cellStyle name="Lien hypertexte_module_120_sim_1.xls Graphique 4" xfId="27"/>
    <cellStyle name="Lien hypertexte_module_120_sim_1.xls Graphique 5" xfId="28"/>
    <cellStyle name="Comma" xfId="29"/>
    <cellStyle name="Comma [0]" xfId="30"/>
    <cellStyle name="Currency" xfId="31"/>
    <cellStyle name="Currency [0]" xfId="32"/>
    <cellStyle name="Percent" xfId="3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  <a:latin typeface="Geneva"/>
                <a:ea typeface="Geneva"/>
                <a:cs typeface="Geneva"/>
              </a:rPr>
              <a:t>taille de l'?chantillon: n=26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'alpha beta'!#REF!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'alpha beta'!#REF!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8861295"/>
        <c:axId val="58425064"/>
      </c:barChart>
      <c:catAx>
        <c:axId val="2886129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Geneva"/>
                <a:ea typeface="Geneva"/>
                <a:cs typeface="Geneva"/>
              </a:defRPr>
            </a:pPr>
          </a:p>
        </c:txPr>
        <c:crossAx val="58425064"/>
        <c:crosses val="autoZero"/>
        <c:auto val="1"/>
        <c:lblOffset val="100"/>
        <c:noMultiLvlLbl val="0"/>
      </c:catAx>
      <c:valAx>
        <c:axId val="58425064"/>
        <c:scaling>
          <c:orientation val="minMax"/>
          <c:max val="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61295"/>
        <c:crossesAt val="1"/>
        <c:crossBetween val="between"/>
        <c:dispUnits/>
      </c:valAx>
      <c:spPr>
        <a:solidFill>
          <a:srgbClr val="339966"/>
        </a:solidFill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  <a:latin typeface="Geneva"/>
                <a:ea typeface="Geneva"/>
                <a:cs typeface="Geneva"/>
              </a:rPr>
              <a:t>taille de l'?chantillon: n=143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'alpha beta'!#REF!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'alpha beta'!#REF!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56063529"/>
        <c:axId val="34809714"/>
      </c:barChart>
      <c:catAx>
        <c:axId val="5606352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Geneva"/>
                <a:ea typeface="Geneva"/>
                <a:cs typeface="Geneva"/>
              </a:defRPr>
            </a:pPr>
          </a:p>
        </c:txPr>
        <c:crossAx val="34809714"/>
        <c:crosses val="autoZero"/>
        <c:auto val="1"/>
        <c:lblOffset val="100"/>
        <c:noMultiLvlLbl val="0"/>
      </c:catAx>
      <c:valAx>
        <c:axId val="34809714"/>
        <c:scaling>
          <c:orientation val="minMax"/>
          <c:max val="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63529"/>
        <c:crossesAt val="1"/>
        <c:crossBetween val="between"/>
        <c:dispUnits/>
      </c:valAx>
      <c:spPr>
        <a:solidFill>
          <a:srgbClr val="339966"/>
        </a:solidFill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  <a:latin typeface="Geneva"/>
                <a:ea typeface="Geneva"/>
                <a:cs typeface="Geneva"/>
              </a:rPr>
              <a:t>taille de l'?chantillon: n=390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'alpha beta'!#REF!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'alpha beta'!#REF!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4851971"/>
        <c:axId val="1014556"/>
      </c:barChart>
      <c:catAx>
        <c:axId val="4485197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Geneva"/>
                <a:ea typeface="Geneva"/>
                <a:cs typeface="Geneva"/>
              </a:defRPr>
            </a:pPr>
          </a:p>
        </c:txPr>
        <c:crossAx val="1014556"/>
        <c:crosses val="autoZero"/>
        <c:auto val="1"/>
        <c:lblOffset val="100"/>
        <c:noMultiLvlLbl val="0"/>
      </c:catAx>
      <c:valAx>
        <c:axId val="1014556"/>
        <c:scaling>
          <c:orientation val="minMax"/>
          <c:max val="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51971"/>
        <c:crossesAt val="1"/>
        <c:crossBetween val="between"/>
        <c:dispUnits/>
      </c:valAx>
      <c:spPr>
        <a:solidFill>
          <a:srgbClr val="339966"/>
        </a:solidFill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  <a:latin typeface="Geneva"/>
                <a:ea typeface="Geneva"/>
                <a:cs typeface="Geneva"/>
              </a:rPr>
              <a:t>taille de l'?chantillon: n=6162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'alpha beta'!#REF!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'alpha beta'!#REF!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9131005"/>
        <c:axId val="15070182"/>
      </c:barChart>
      <c:catAx>
        <c:axId val="913100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Geneva"/>
                <a:ea typeface="Geneva"/>
                <a:cs typeface="Geneva"/>
              </a:defRPr>
            </a:pPr>
          </a:p>
        </c:txPr>
        <c:crossAx val="15070182"/>
        <c:crosses val="autoZero"/>
        <c:auto val="1"/>
        <c:lblOffset val="100"/>
        <c:noMultiLvlLbl val="0"/>
      </c:catAx>
      <c:valAx>
        <c:axId val="15070182"/>
        <c:scaling>
          <c:orientation val="minMax"/>
          <c:max val="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1005"/>
        <c:crossesAt val="1"/>
        <c:crossBetween val="between"/>
        <c:dispUnits/>
      </c:valAx>
      <c:spPr>
        <a:solidFill>
          <a:srgbClr val="339966"/>
        </a:solidFill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39"/>
          <c:w val="0.888"/>
          <c:h val="0.96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('alpha beta'!$D$35:$D$136,'alpha beta'!$F$35:$F$136)</c:f>
              <c:numCache/>
            </c:numRef>
          </c:xVal>
          <c:yVal>
            <c:numRef>
              <c:f>'alpha beta'!$E$35:$E$136</c:f>
              <c:numCache/>
            </c:numRef>
          </c:yVal>
          <c:smooth val="1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'alpha beta'!$M$132:$M$133</c:f>
              <c:numCache/>
            </c:numRef>
          </c:xVal>
          <c:yVal>
            <c:numRef>
              <c:f>'alpha beta'!$N$132:$N$133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'alpha beta'!$F$37:$F$38</c:f>
              <c:numCache/>
            </c:numRef>
          </c:xVal>
          <c:yVal>
            <c:numRef>
              <c:f>'alpha beta'!$G$37:$G$38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'alpha beta'!$F$39:$F$40</c:f>
              <c:numCache/>
            </c:numRef>
          </c:xVal>
          <c:yVal>
            <c:numRef>
              <c:f>'alpha beta'!$G$39:$G$40</c:f>
              <c:numCache/>
            </c:numRef>
          </c:yVal>
          <c:smooth val="0"/>
        </c:ser>
        <c:ser>
          <c:idx val="5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'alpha beta'!$F$41:$F$42</c:f>
              <c:numCache/>
            </c:numRef>
          </c:xVal>
          <c:yVal>
            <c:numRef>
              <c:f>'alpha beta'!$G$41:$G$42</c:f>
              <c:numCache/>
            </c:numRef>
          </c:yVal>
          <c:smooth val="0"/>
        </c:ser>
        <c:ser>
          <c:idx val="6"/>
          <c:order val="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beta'!$F$43:$F$44</c:f>
              <c:numCache/>
            </c:numRef>
          </c:xVal>
          <c:yVal>
            <c:numRef>
              <c:f>'alpha beta'!$G$43:$G$44</c:f>
              <c:numCache/>
            </c:numRef>
          </c:yVal>
          <c:smooth val="0"/>
        </c:ser>
        <c:ser>
          <c:idx val="8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'alpha beta'!$F$45:$F$46</c:f>
              <c:numCache/>
            </c:numRef>
          </c:xVal>
          <c:yVal>
            <c:numRef>
              <c:f>'alpha beta'!$G$45:$G$46</c:f>
              <c:numCache/>
            </c:numRef>
          </c:yVal>
          <c:smooth val="0"/>
        </c:ser>
        <c:ser>
          <c:idx val="4"/>
          <c:order val="7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beta'!$F$47:$F$48</c:f>
              <c:numCache/>
            </c:numRef>
          </c:xVal>
          <c:yVal>
            <c:numRef>
              <c:f>'alpha beta'!$G$47:$G$48</c:f>
              <c:numCache/>
            </c:numRef>
          </c:yVal>
          <c:smooth val="0"/>
        </c:ser>
        <c:ser>
          <c:idx val="7"/>
          <c:order val="8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beta'!$F$49:$F$50</c:f>
              <c:numCache/>
            </c:numRef>
          </c:xVal>
          <c:yVal>
            <c:numRef>
              <c:f>'alpha beta'!$G$49:$G$50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beta'!$F$51:$F$52</c:f>
              <c:numCache/>
            </c:numRef>
          </c:xVal>
          <c:yVal>
            <c:numRef>
              <c:f>'alpha beta'!$G$51:$G$52</c:f>
              <c:numCache/>
            </c:numRef>
          </c:yVal>
          <c:smooth val="0"/>
        </c:ser>
        <c:ser>
          <c:idx val="10"/>
          <c:order val="1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beta'!$F$53:$F$54</c:f>
              <c:numCache/>
            </c:numRef>
          </c:xVal>
          <c:yVal>
            <c:numRef>
              <c:f>'alpha beta'!$G$53:$G$54</c:f>
              <c:numCache/>
            </c:numRef>
          </c:yVal>
          <c:smooth val="0"/>
        </c:ser>
        <c:ser>
          <c:idx val="11"/>
          <c:order val="1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beta'!$F$55:$F$56</c:f>
              <c:numCache/>
            </c:numRef>
          </c:xVal>
          <c:yVal>
            <c:numRef>
              <c:f>'alpha beta'!$G$55:$G$56</c:f>
              <c:numCache/>
            </c:numRef>
          </c:yVal>
          <c:smooth val="0"/>
        </c:ser>
        <c:ser>
          <c:idx val="12"/>
          <c:order val="1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beta'!$F$57:$F$58</c:f>
              <c:numCache/>
            </c:numRef>
          </c:xVal>
          <c:yVal>
            <c:numRef>
              <c:f>'alpha beta'!$G$57:$G$58</c:f>
              <c:numCache/>
            </c:numRef>
          </c:yVal>
          <c:smooth val="0"/>
        </c:ser>
        <c:ser>
          <c:idx val="13"/>
          <c:order val="1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beta'!$F$59:$F$60</c:f>
              <c:numCache/>
            </c:numRef>
          </c:xVal>
          <c:yVal>
            <c:numRef>
              <c:f>'alpha beta'!$G$59:$G$60</c:f>
              <c:numCache/>
            </c:numRef>
          </c:yVal>
          <c:smooth val="0"/>
        </c:ser>
        <c:ser>
          <c:idx val="14"/>
          <c:order val="1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beta'!$F$61:$F$62</c:f>
              <c:numCache/>
            </c:numRef>
          </c:xVal>
          <c:yVal>
            <c:numRef>
              <c:f>'alpha beta'!$G$61:$G$62</c:f>
              <c:numCache/>
            </c:numRef>
          </c:yVal>
          <c:smooth val="0"/>
        </c:ser>
        <c:ser>
          <c:idx val="15"/>
          <c:order val="1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beta'!$F$63:$F$64</c:f>
              <c:numCache/>
            </c:numRef>
          </c:xVal>
          <c:yVal>
            <c:numRef>
              <c:f>'alpha beta'!$G$63:$G$64</c:f>
              <c:numCache/>
            </c:numRef>
          </c:yVal>
          <c:smooth val="0"/>
        </c:ser>
        <c:ser>
          <c:idx val="16"/>
          <c:order val="1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beta'!$F$65:$F$66</c:f>
              <c:numCache/>
            </c:numRef>
          </c:xVal>
          <c:yVal>
            <c:numRef>
              <c:f>'alpha beta'!$G$65:$G$66</c:f>
              <c:numCache/>
            </c:numRef>
          </c:yVal>
          <c:smooth val="0"/>
        </c:ser>
        <c:ser>
          <c:idx val="17"/>
          <c:order val="1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beta'!$F$67:$F$68</c:f>
              <c:numCache/>
            </c:numRef>
          </c:xVal>
          <c:yVal>
            <c:numRef>
              <c:f>'alpha beta'!$G$67:$G$68</c:f>
              <c:numCache/>
            </c:numRef>
          </c:yVal>
          <c:smooth val="0"/>
        </c:ser>
        <c:ser>
          <c:idx val="18"/>
          <c:order val="1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beta'!$F$69:$F$70</c:f>
              <c:numCache/>
            </c:numRef>
          </c:xVal>
          <c:yVal>
            <c:numRef>
              <c:f>'alpha beta'!$G$69:$G$70</c:f>
              <c:numCache/>
            </c:numRef>
          </c:yVal>
          <c:smooth val="0"/>
        </c:ser>
        <c:ser>
          <c:idx val="20"/>
          <c:order val="1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beta'!$F$71:$F$72</c:f>
              <c:numCache/>
            </c:numRef>
          </c:xVal>
          <c:yVal>
            <c:numRef>
              <c:f>'alpha beta'!$G$71:$G$72</c:f>
              <c:numCache/>
            </c:numRef>
          </c:yVal>
          <c:smooth val="0"/>
        </c:ser>
        <c:ser>
          <c:idx val="21"/>
          <c:order val="2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beta'!$F$73:$F$74</c:f>
              <c:numCache/>
            </c:numRef>
          </c:xVal>
          <c:yVal>
            <c:numRef>
              <c:f>'alpha beta'!$G$73:$G$74</c:f>
              <c:numCache/>
            </c:numRef>
          </c:yVal>
          <c:smooth val="0"/>
        </c:ser>
        <c:ser>
          <c:idx val="22"/>
          <c:order val="2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beta'!$F$75:$F$76</c:f>
              <c:numCache/>
            </c:numRef>
          </c:xVal>
          <c:yVal>
            <c:numRef>
              <c:f>'alpha beta'!$G$75:$G$76</c:f>
              <c:numCache/>
            </c:numRef>
          </c:yVal>
          <c:smooth val="0"/>
        </c:ser>
        <c:ser>
          <c:idx val="23"/>
          <c:order val="2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beta'!$F$77:$F$78</c:f>
              <c:numCache/>
            </c:numRef>
          </c:xVal>
          <c:yVal>
            <c:numRef>
              <c:f>'alpha beta'!$G$77:$G$78</c:f>
              <c:numCache/>
            </c:numRef>
          </c:yVal>
          <c:smooth val="0"/>
        </c:ser>
        <c:ser>
          <c:idx val="24"/>
          <c:order val="2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beta'!$F$79:$F$80</c:f>
              <c:numCache/>
            </c:numRef>
          </c:xVal>
          <c:yVal>
            <c:numRef>
              <c:f>'alpha beta'!$G$79:$G$80</c:f>
              <c:numCache/>
            </c:numRef>
          </c:yVal>
          <c:smooth val="0"/>
        </c:ser>
        <c:ser>
          <c:idx val="26"/>
          <c:order val="2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beta'!$F$81:$F$82</c:f>
              <c:numCache/>
            </c:numRef>
          </c:xVal>
          <c:yVal>
            <c:numRef>
              <c:f>'alpha beta'!$G$81:$G$82</c:f>
              <c:numCache/>
            </c:numRef>
          </c:yVal>
          <c:smooth val="0"/>
        </c:ser>
        <c:ser>
          <c:idx val="27"/>
          <c:order val="2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beta'!$F$83:$F$84</c:f>
              <c:numCache/>
            </c:numRef>
          </c:xVal>
          <c:yVal>
            <c:numRef>
              <c:f>'alpha beta'!$G$83:$G$84</c:f>
              <c:numCache/>
            </c:numRef>
          </c:yVal>
          <c:smooth val="0"/>
        </c:ser>
        <c:ser>
          <c:idx val="28"/>
          <c:order val="2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beta'!$F$85:$F$86</c:f>
              <c:numCache/>
            </c:numRef>
          </c:xVal>
          <c:yVal>
            <c:numRef>
              <c:f>'alpha beta'!$G$85:$G$86</c:f>
              <c:numCache/>
            </c:numRef>
          </c:yVal>
          <c:smooth val="0"/>
        </c:ser>
        <c:ser>
          <c:idx val="29"/>
          <c:order val="2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beta'!$F$87:$F$88</c:f>
              <c:numCache/>
            </c:numRef>
          </c:xVal>
          <c:yVal>
            <c:numRef>
              <c:f>'alpha beta'!$G$87:$G$88</c:f>
              <c:numCache/>
            </c:numRef>
          </c:yVal>
          <c:smooth val="0"/>
        </c:ser>
        <c:ser>
          <c:idx val="30"/>
          <c:order val="2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beta'!$F$89:$F$90</c:f>
              <c:numCache/>
            </c:numRef>
          </c:xVal>
          <c:yVal>
            <c:numRef>
              <c:f>'alpha beta'!$G$89:$G$90</c:f>
              <c:numCache/>
            </c:numRef>
          </c:yVal>
          <c:smooth val="0"/>
        </c:ser>
        <c:ser>
          <c:idx val="31"/>
          <c:order val="2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beta'!$F$91:$F$92</c:f>
              <c:numCache/>
            </c:numRef>
          </c:xVal>
          <c:yVal>
            <c:numRef>
              <c:f>'alpha beta'!$G$91:$G$92</c:f>
              <c:numCache/>
            </c:numRef>
          </c:yVal>
          <c:smooth val="0"/>
        </c:ser>
        <c:ser>
          <c:idx val="33"/>
          <c:order val="3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beta'!$F$93:$F$94</c:f>
              <c:numCache/>
            </c:numRef>
          </c:xVal>
          <c:yVal>
            <c:numRef>
              <c:f>'alpha beta'!$G$93:$G$94</c:f>
              <c:numCache/>
            </c:numRef>
          </c:yVal>
          <c:smooth val="0"/>
        </c:ser>
        <c:ser>
          <c:idx val="34"/>
          <c:order val="3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beta'!$F$95</c:f>
              <c:numCache/>
            </c:numRef>
          </c:xVal>
          <c:yVal>
            <c:numRef>
              <c:f>'alpha beta'!$G$95</c:f>
              <c:numCache/>
            </c:numRef>
          </c:yVal>
          <c:smooth val="0"/>
        </c:ser>
        <c:ser>
          <c:idx val="35"/>
          <c:order val="3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beta'!$F$97:$F$98</c:f>
              <c:numCache/>
            </c:numRef>
          </c:xVal>
          <c:yVal>
            <c:numRef>
              <c:f>'alpha beta'!$G$97:$G$98</c:f>
              <c:numCache/>
            </c:numRef>
          </c:yVal>
          <c:smooth val="0"/>
        </c:ser>
        <c:ser>
          <c:idx val="36"/>
          <c:order val="3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beta'!$F$99:$F$100</c:f>
              <c:numCache/>
            </c:numRef>
          </c:xVal>
          <c:yVal>
            <c:numRef>
              <c:f>'alpha beta'!$G$99:$G$100</c:f>
              <c:numCache/>
            </c:numRef>
          </c:yVal>
          <c:smooth val="0"/>
        </c:ser>
        <c:ser>
          <c:idx val="37"/>
          <c:order val="3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beta'!$F$101:$F$102</c:f>
              <c:numCache/>
            </c:numRef>
          </c:xVal>
          <c:yVal>
            <c:numRef>
              <c:f>'alpha beta'!$G$101:$G$102</c:f>
              <c:numCache/>
            </c:numRef>
          </c:yVal>
          <c:smooth val="0"/>
        </c:ser>
        <c:ser>
          <c:idx val="38"/>
          <c:order val="3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beta'!$F$103:$F$104</c:f>
              <c:numCache/>
            </c:numRef>
          </c:xVal>
          <c:yVal>
            <c:numRef>
              <c:f>'alpha beta'!$G$103:$G$104</c:f>
              <c:numCache/>
            </c:numRef>
          </c:yVal>
          <c:smooth val="0"/>
        </c:ser>
        <c:ser>
          <c:idx val="39"/>
          <c:order val="3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beta'!$F$105:$F$106</c:f>
              <c:numCache/>
            </c:numRef>
          </c:xVal>
          <c:yVal>
            <c:numRef>
              <c:f>'alpha beta'!$G$105:$G$106</c:f>
              <c:numCache/>
            </c:numRef>
          </c:yVal>
          <c:smooth val="0"/>
        </c:ser>
        <c:ser>
          <c:idx val="40"/>
          <c:order val="3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beta'!$F$107:$F$108</c:f>
              <c:numCache/>
            </c:numRef>
          </c:xVal>
          <c:yVal>
            <c:numRef>
              <c:f>'alpha beta'!$G$107:$G$108</c:f>
              <c:numCache/>
            </c:numRef>
          </c:yVal>
          <c:smooth val="0"/>
        </c:ser>
        <c:ser>
          <c:idx val="41"/>
          <c:order val="3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beta'!$F$109:$F$110</c:f>
              <c:numCache/>
            </c:numRef>
          </c:xVal>
          <c:yVal>
            <c:numRef>
              <c:f>'alpha beta'!$G$109:$G$110</c:f>
              <c:numCache/>
            </c:numRef>
          </c:yVal>
          <c:smooth val="0"/>
        </c:ser>
        <c:ser>
          <c:idx val="42"/>
          <c:order val="3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beta'!$F$111:$F$112</c:f>
              <c:numCache/>
            </c:numRef>
          </c:xVal>
          <c:yVal>
            <c:numRef>
              <c:f>'alpha beta'!$G$111:$G$112</c:f>
              <c:numCache/>
            </c:numRef>
          </c:yVal>
          <c:smooth val="0"/>
        </c:ser>
        <c:ser>
          <c:idx val="43"/>
          <c:order val="4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beta'!$F$113:$F$114</c:f>
              <c:numCache/>
            </c:numRef>
          </c:xVal>
          <c:yVal>
            <c:numRef>
              <c:f>'alpha beta'!$G$113:$G$114</c:f>
              <c:numCache/>
            </c:numRef>
          </c:yVal>
          <c:smooth val="0"/>
        </c:ser>
        <c:ser>
          <c:idx val="44"/>
          <c:order val="4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beta'!$F$115:$F$116</c:f>
              <c:numCache/>
            </c:numRef>
          </c:xVal>
          <c:yVal>
            <c:numRef>
              <c:f>'alpha beta'!$G$115:$G$116</c:f>
              <c:numCache/>
            </c:numRef>
          </c:yVal>
          <c:smooth val="0"/>
        </c:ser>
        <c:ser>
          <c:idx val="45"/>
          <c:order val="4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beta'!$F$117:$F$118</c:f>
              <c:numCache/>
            </c:numRef>
          </c:xVal>
          <c:yVal>
            <c:numRef>
              <c:f>'alpha beta'!$G$117:$G$118</c:f>
              <c:numCache/>
            </c:numRef>
          </c:yVal>
          <c:smooth val="0"/>
        </c:ser>
        <c:ser>
          <c:idx val="46"/>
          <c:order val="4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beta'!$F$119:$F$120</c:f>
              <c:numCache/>
            </c:numRef>
          </c:xVal>
          <c:yVal>
            <c:numRef>
              <c:f>'alpha beta'!$G$119:$G$120</c:f>
              <c:numCache/>
            </c:numRef>
          </c:yVal>
          <c:smooth val="0"/>
        </c:ser>
        <c:ser>
          <c:idx val="47"/>
          <c:order val="4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beta'!$F$121:$F$122</c:f>
              <c:numCache/>
            </c:numRef>
          </c:xVal>
          <c:yVal>
            <c:numRef>
              <c:f>'alpha beta'!$G$121:$G$122</c:f>
              <c:numCache/>
            </c:numRef>
          </c:yVal>
          <c:smooth val="0"/>
        </c:ser>
        <c:ser>
          <c:idx val="32"/>
          <c:order val="4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beta'!$F$95:$F$96</c:f>
              <c:numCache/>
            </c:numRef>
          </c:xVal>
          <c:yVal>
            <c:numRef>
              <c:f>'alpha beta'!$G$95:$G$96</c:f>
              <c:numCache/>
            </c:numRef>
          </c:yVal>
          <c:smooth val="0"/>
        </c:ser>
        <c:ser>
          <c:idx val="48"/>
          <c:order val="4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beta'!$F$123:$F$124</c:f>
              <c:numCache/>
            </c:numRef>
          </c:xVal>
          <c:yVal>
            <c:numRef>
              <c:f>'alpha beta'!$G$123:$G$124</c:f>
              <c:numCache/>
            </c:numRef>
          </c:yVal>
          <c:smooth val="0"/>
        </c:ser>
        <c:ser>
          <c:idx val="49"/>
          <c:order val="4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beta'!$F$125:$F$126</c:f>
              <c:numCache/>
            </c:numRef>
          </c:xVal>
          <c:yVal>
            <c:numRef>
              <c:f>'alpha beta'!$G$125:$G$126</c:f>
              <c:numCache/>
            </c:numRef>
          </c:yVal>
          <c:smooth val="0"/>
        </c:ser>
        <c:ser>
          <c:idx val="50"/>
          <c:order val="4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beta'!$F$127:$F$128</c:f>
              <c:numCache/>
            </c:numRef>
          </c:xVal>
          <c:yVal>
            <c:numRef>
              <c:f>'alpha beta'!$G$127:$G$128</c:f>
              <c:numCache/>
            </c:numRef>
          </c:yVal>
          <c:smooth val="0"/>
        </c:ser>
        <c:ser>
          <c:idx val="51"/>
          <c:order val="4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beta'!$F$129:$F$130</c:f>
              <c:numCache/>
            </c:numRef>
          </c:xVal>
          <c:yVal>
            <c:numRef>
              <c:f>'alpha beta'!$G$129:$G$130</c:f>
              <c:numCache/>
            </c:numRef>
          </c:yVal>
          <c:smooth val="0"/>
        </c:ser>
        <c:ser>
          <c:idx val="52"/>
          <c:order val="5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beta'!$F$131:$F$132</c:f>
              <c:numCache/>
            </c:numRef>
          </c:xVal>
          <c:yVal>
            <c:numRef>
              <c:f>'alpha beta'!$G$131:$G$132</c:f>
              <c:numCache/>
            </c:numRef>
          </c:yVal>
          <c:smooth val="0"/>
        </c:ser>
        <c:ser>
          <c:idx val="53"/>
          <c:order val="5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beta'!$F$133:$F$134</c:f>
              <c:numCache/>
            </c:numRef>
          </c:xVal>
          <c:yVal>
            <c:numRef>
              <c:f>'alpha beta'!$G$133:$G$134</c:f>
              <c:numCache/>
            </c:numRef>
          </c:yVal>
          <c:smooth val="0"/>
        </c:ser>
        <c:ser>
          <c:idx val="54"/>
          <c:order val="5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beta'!$F$135:$F$136</c:f>
              <c:numCache/>
            </c:numRef>
          </c:xVal>
          <c:yVal>
            <c:numRef>
              <c:f>'alpha beta'!$G$135:$G$136</c:f>
              <c:numCache/>
            </c:numRef>
          </c:yVal>
          <c:smooth val="0"/>
        </c:ser>
        <c:ser>
          <c:idx val="55"/>
          <c:order val="5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beta'!$M$32:$M$33</c:f>
              <c:numCache/>
            </c:numRef>
          </c:xVal>
          <c:yVal>
            <c:numRef>
              <c:f>'alpha beta'!$N$32:$N$33</c:f>
              <c:numCache/>
            </c:numRef>
          </c:yVal>
          <c:smooth val="0"/>
        </c:ser>
        <c:ser>
          <c:idx val="56"/>
          <c:order val="5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beta'!$M$34:$M$35</c:f>
              <c:numCache/>
            </c:numRef>
          </c:xVal>
          <c:yVal>
            <c:numRef>
              <c:f>'alpha beta'!$N$34:$N$35</c:f>
              <c:numCache/>
            </c:numRef>
          </c:yVal>
          <c:smooth val="0"/>
        </c:ser>
        <c:ser>
          <c:idx val="57"/>
          <c:order val="5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beta'!$M$36:$M$37</c:f>
              <c:numCache/>
            </c:numRef>
          </c:xVal>
          <c:yVal>
            <c:numRef>
              <c:f>'alpha beta'!$N$36:$N$37</c:f>
              <c:numCache/>
            </c:numRef>
          </c:yVal>
          <c:smooth val="0"/>
        </c:ser>
        <c:ser>
          <c:idx val="58"/>
          <c:order val="5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beta'!$M$38:$M$39</c:f>
              <c:numCache/>
            </c:numRef>
          </c:xVal>
          <c:yVal>
            <c:numRef>
              <c:f>'alpha beta'!$N$38:$N$39</c:f>
              <c:numCache/>
            </c:numRef>
          </c:yVal>
          <c:smooth val="0"/>
        </c:ser>
        <c:ser>
          <c:idx val="59"/>
          <c:order val="5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beta'!$M$40:$M$41</c:f>
              <c:numCache/>
            </c:numRef>
          </c:xVal>
          <c:yVal>
            <c:numRef>
              <c:f>'alpha beta'!$N$40:$N$41</c:f>
              <c:numCache/>
            </c:numRef>
          </c:yVal>
          <c:smooth val="0"/>
        </c:ser>
        <c:ser>
          <c:idx val="60"/>
          <c:order val="5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beta'!$M$42:$M$43</c:f>
              <c:numCache/>
            </c:numRef>
          </c:xVal>
          <c:yVal>
            <c:numRef>
              <c:f>'alpha beta'!$N$42:$N$43</c:f>
              <c:numCache/>
            </c:numRef>
          </c:yVal>
          <c:smooth val="0"/>
        </c:ser>
        <c:ser>
          <c:idx val="61"/>
          <c:order val="5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beta'!$M$44:$M$45</c:f>
              <c:numCache/>
            </c:numRef>
          </c:xVal>
          <c:yVal>
            <c:numRef>
              <c:f>'alpha beta'!$N$44:$N$45</c:f>
              <c:numCache/>
            </c:numRef>
          </c:yVal>
          <c:smooth val="0"/>
        </c:ser>
        <c:ser>
          <c:idx val="62"/>
          <c:order val="6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beta'!$M$46:$M$47</c:f>
              <c:numCache/>
            </c:numRef>
          </c:xVal>
          <c:yVal>
            <c:numRef>
              <c:f>'alpha beta'!$N$46:$N$47</c:f>
              <c:numCache/>
            </c:numRef>
          </c:yVal>
          <c:smooth val="0"/>
        </c:ser>
        <c:ser>
          <c:idx val="63"/>
          <c:order val="6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beta'!$M$48:$M$49</c:f>
              <c:numCache/>
            </c:numRef>
          </c:xVal>
          <c:yVal>
            <c:numRef>
              <c:f>'alpha beta'!$N$48:$N$49</c:f>
              <c:numCache/>
            </c:numRef>
          </c:yVal>
          <c:smooth val="0"/>
        </c:ser>
        <c:ser>
          <c:idx val="64"/>
          <c:order val="6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beta'!$M$50:$M$51</c:f>
              <c:numCache/>
            </c:numRef>
          </c:xVal>
          <c:yVal>
            <c:numRef>
              <c:f>'alpha beta'!$N$50:$N$51</c:f>
              <c:numCache/>
            </c:numRef>
          </c:yVal>
          <c:smooth val="0"/>
        </c:ser>
        <c:ser>
          <c:idx val="65"/>
          <c:order val="6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beta'!$M$52:$M$53</c:f>
              <c:numCache/>
            </c:numRef>
          </c:xVal>
          <c:yVal>
            <c:numRef>
              <c:f>'alpha beta'!$N$52:$N$53</c:f>
              <c:numCache/>
            </c:numRef>
          </c:yVal>
          <c:smooth val="0"/>
        </c:ser>
        <c:ser>
          <c:idx val="66"/>
          <c:order val="6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beta'!$M$54:$M$55</c:f>
              <c:numCache/>
            </c:numRef>
          </c:xVal>
          <c:yVal>
            <c:numRef>
              <c:f>'alpha beta'!$N$54:$N$55</c:f>
              <c:numCache/>
            </c:numRef>
          </c:yVal>
          <c:smooth val="0"/>
        </c:ser>
        <c:ser>
          <c:idx val="67"/>
          <c:order val="6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beta'!$M$56:$M$57</c:f>
              <c:numCache/>
            </c:numRef>
          </c:xVal>
          <c:yVal>
            <c:numRef>
              <c:f>'alpha beta'!$N$56:$N$57</c:f>
              <c:numCache/>
            </c:numRef>
          </c:yVal>
          <c:smooth val="0"/>
        </c:ser>
        <c:ser>
          <c:idx val="68"/>
          <c:order val="6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beta'!$M$58:$M$59</c:f>
              <c:numCache/>
            </c:numRef>
          </c:xVal>
          <c:yVal>
            <c:numRef>
              <c:f>'alpha beta'!$N$58:$N$59</c:f>
              <c:numCache/>
            </c:numRef>
          </c:yVal>
          <c:smooth val="0"/>
        </c:ser>
        <c:ser>
          <c:idx val="69"/>
          <c:order val="6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beta'!$M$60:$M$61</c:f>
              <c:numCache/>
            </c:numRef>
          </c:xVal>
          <c:yVal>
            <c:numRef>
              <c:f>'alpha beta'!$N$60:$N$61</c:f>
              <c:numCache/>
            </c:numRef>
          </c:yVal>
          <c:smooth val="0"/>
        </c:ser>
        <c:ser>
          <c:idx val="70"/>
          <c:order val="6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beta'!$M$62:$M$63</c:f>
              <c:numCache/>
            </c:numRef>
          </c:xVal>
          <c:yVal>
            <c:numRef>
              <c:f>'alpha beta'!$N$62:$N$63</c:f>
              <c:numCache/>
            </c:numRef>
          </c:yVal>
          <c:smooth val="0"/>
        </c:ser>
        <c:ser>
          <c:idx val="71"/>
          <c:order val="6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beta'!$M$64:$M$65</c:f>
              <c:numCache/>
            </c:numRef>
          </c:xVal>
          <c:yVal>
            <c:numRef>
              <c:f>'alpha beta'!$N$64:$N$65</c:f>
              <c:numCache/>
            </c:numRef>
          </c:yVal>
          <c:smooth val="0"/>
        </c:ser>
        <c:ser>
          <c:idx val="72"/>
          <c:order val="7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beta'!$M$66:$M$67</c:f>
              <c:numCache/>
            </c:numRef>
          </c:xVal>
          <c:yVal>
            <c:numRef>
              <c:f>'alpha beta'!$N$66:$N$67</c:f>
              <c:numCache/>
            </c:numRef>
          </c:yVal>
          <c:smooth val="0"/>
        </c:ser>
        <c:ser>
          <c:idx val="73"/>
          <c:order val="7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beta'!$M$68:$M$69</c:f>
              <c:numCache/>
            </c:numRef>
          </c:xVal>
          <c:yVal>
            <c:numRef>
              <c:f>'alpha beta'!$N$68:$N$69</c:f>
              <c:numCache/>
            </c:numRef>
          </c:yVal>
          <c:smooth val="0"/>
        </c:ser>
        <c:ser>
          <c:idx val="74"/>
          <c:order val="7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beta'!$M$70:$M$71</c:f>
              <c:numCache/>
            </c:numRef>
          </c:xVal>
          <c:yVal>
            <c:numRef>
              <c:f>'alpha beta'!$N$70:$N$71</c:f>
              <c:numCache/>
            </c:numRef>
          </c:yVal>
          <c:smooth val="0"/>
        </c:ser>
        <c:ser>
          <c:idx val="75"/>
          <c:order val="7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beta'!$M$72:$M$73</c:f>
              <c:numCache/>
            </c:numRef>
          </c:xVal>
          <c:yVal>
            <c:numRef>
              <c:f>'alpha beta'!$N$72:$N$73</c:f>
              <c:numCache/>
            </c:numRef>
          </c:yVal>
          <c:smooth val="0"/>
        </c:ser>
        <c:ser>
          <c:idx val="76"/>
          <c:order val="7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beta'!$M$74:$M$75</c:f>
              <c:numCache/>
            </c:numRef>
          </c:xVal>
          <c:yVal>
            <c:numRef>
              <c:f>'alpha beta'!$N$74:$N$75</c:f>
              <c:numCache/>
            </c:numRef>
          </c:yVal>
          <c:smooth val="0"/>
        </c:ser>
        <c:ser>
          <c:idx val="77"/>
          <c:order val="7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beta'!$M$76:$M$77</c:f>
              <c:numCache/>
            </c:numRef>
          </c:xVal>
          <c:yVal>
            <c:numRef>
              <c:f>'alpha beta'!$N$76:$N$77</c:f>
              <c:numCache/>
            </c:numRef>
          </c:yVal>
          <c:smooth val="0"/>
        </c:ser>
        <c:ser>
          <c:idx val="78"/>
          <c:order val="7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beta'!$M$78:$M$79</c:f>
              <c:numCache/>
            </c:numRef>
          </c:xVal>
          <c:yVal>
            <c:numRef>
              <c:f>'alpha beta'!$N$78:$N$79</c:f>
              <c:numCache/>
            </c:numRef>
          </c:yVal>
          <c:smooth val="0"/>
        </c:ser>
        <c:ser>
          <c:idx val="79"/>
          <c:order val="7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beta'!$M$80:$M$81</c:f>
              <c:numCache/>
            </c:numRef>
          </c:xVal>
          <c:yVal>
            <c:numRef>
              <c:f>'alpha beta'!$N$80:$N$81</c:f>
              <c:numCache/>
            </c:numRef>
          </c:yVal>
          <c:smooth val="0"/>
        </c:ser>
        <c:ser>
          <c:idx val="80"/>
          <c:order val="7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beta'!$M$82:$M$83</c:f>
              <c:numCache/>
            </c:numRef>
          </c:xVal>
          <c:yVal>
            <c:numRef>
              <c:f>'alpha beta'!$N$82:$N$83</c:f>
              <c:numCache/>
            </c:numRef>
          </c:yVal>
          <c:smooth val="0"/>
        </c:ser>
        <c:ser>
          <c:idx val="81"/>
          <c:order val="7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beta'!$M$84:$M$85</c:f>
              <c:numCache/>
            </c:numRef>
          </c:xVal>
          <c:yVal>
            <c:numRef>
              <c:f>'alpha beta'!$N$84:$N$85</c:f>
              <c:numCache/>
            </c:numRef>
          </c:yVal>
          <c:smooth val="0"/>
        </c:ser>
        <c:ser>
          <c:idx val="82"/>
          <c:order val="8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beta'!$M$86:$M$87</c:f>
              <c:numCache/>
            </c:numRef>
          </c:xVal>
          <c:yVal>
            <c:numRef>
              <c:f>'alpha beta'!$N$86:$N$87</c:f>
              <c:numCache/>
            </c:numRef>
          </c:yVal>
          <c:smooth val="0"/>
        </c:ser>
        <c:ser>
          <c:idx val="83"/>
          <c:order val="8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beta'!$M$88:$M$89</c:f>
              <c:numCache/>
            </c:numRef>
          </c:xVal>
          <c:yVal>
            <c:numRef>
              <c:f>'alpha beta'!$N$88:$N$89</c:f>
              <c:numCache/>
            </c:numRef>
          </c:yVal>
          <c:smooth val="0"/>
        </c:ser>
        <c:ser>
          <c:idx val="84"/>
          <c:order val="8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beta'!$M$90:$M$91</c:f>
              <c:numCache/>
            </c:numRef>
          </c:xVal>
          <c:yVal>
            <c:numRef>
              <c:f>'alpha beta'!$N$90:$N$91</c:f>
              <c:numCache/>
            </c:numRef>
          </c:yVal>
          <c:smooth val="0"/>
        </c:ser>
        <c:ser>
          <c:idx val="85"/>
          <c:order val="8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beta'!$M$92:$M$93</c:f>
              <c:numCache/>
            </c:numRef>
          </c:xVal>
          <c:yVal>
            <c:numRef>
              <c:f>'alpha beta'!$N$92:$N$93</c:f>
              <c:numCache/>
            </c:numRef>
          </c:yVal>
          <c:smooth val="0"/>
        </c:ser>
        <c:ser>
          <c:idx val="86"/>
          <c:order val="8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beta'!$M$94:$M$95</c:f>
              <c:numCache/>
            </c:numRef>
          </c:xVal>
          <c:yVal>
            <c:numRef>
              <c:f>'alpha beta'!$N$94:$N$95</c:f>
              <c:numCache/>
            </c:numRef>
          </c:yVal>
          <c:smooth val="0"/>
        </c:ser>
        <c:ser>
          <c:idx val="87"/>
          <c:order val="8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beta'!$M$96:$M$97</c:f>
              <c:numCache/>
            </c:numRef>
          </c:xVal>
          <c:yVal>
            <c:numRef>
              <c:f>'alpha beta'!$N$96:$N$97</c:f>
              <c:numCache/>
            </c:numRef>
          </c:yVal>
          <c:smooth val="0"/>
        </c:ser>
        <c:ser>
          <c:idx val="88"/>
          <c:order val="8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beta'!$M$98:$M$99</c:f>
              <c:numCache/>
            </c:numRef>
          </c:xVal>
          <c:yVal>
            <c:numRef>
              <c:f>'alpha beta'!$N$98:$N$99</c:f>
              <c:numCache/>
            </c:numRef>
          </c:yVal>
          <c:smooth val="0"/>
        </c:ser>
        <c:ser>
          <c:idx val="89"/>
          <c:order val="8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beta'!$M$100:$M$101</c:f>
              <c:numCache/>
            </c:numRef>
          </c:xVal>
          <c:yVal>
            <c:numRef>
              <c:f>'alpha beta'!$N$100:$N$101</c:f>
              <c:numCache/>
            </c:numRef>
          </c:yVal>
          <c:smooth val="0"/>
        </c:ser>
        <c:ser>
          <c:idx val="90"/>
          <c:order val="8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beta'!$M$102:$M$103</c:f>
              <c:numCache/>
            </c:numRef>
          </c:xVal>
          <c:yVal>
            <c:numRef>
              <c:f>'alpha beta'!$N$102:$N$103</c:f>
              <c:numCache/>
            </c:numRef>
          </c:yVal>
          <c:smooth val="0"/>
        </c:ser>
        <c:ser>
          <c:idx val="91"/>
          <c:order val="8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beta'!$M$104:$M$105</c:f>
              <c:numCache/>
            </c:numRef>
          </c:xVal>
          <c:yVal>
            <c:numRef>
              <c:f>'alpha beta'!$N$104:$N$105</c:f>
              <c:numCache/>
            </c:numRef>
          </c:yVal>
          <c:smooth val="0"/>
        </c:ser>
        <c:ser>
          <c:idx val="92"/>
          <c:order val="9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beta'!$M$106:$M$107</c:f>
              <c:numCache/>
            </c:numRef>
          </c:xVal>
          <c:yVal>
            <c:numRef>
              <c:f>'alpha beta'!$N$106:$N$107</c:f>
              <c:numCache/>
            </c:numRef>
          </c:yVal>
          <c:smooth val="0"/>
        </c:ser>
        <c:ser>
          <c:idx val="93"/>
          <c:order val="9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beta'!$M$108:$M$109</c:f>
              <c:numCache/>
            </c:numRef>
          </c:xVal>
          <c:yVal>
            <c:numRef>
              <c:f>'alpha beta'!$N$108:$N$109</c:f>
              <c:numCache/>
            </c:numRef>
          </c:yVal>
          <c:smooth val="0"/>
        </c:ser>
        <c:ser>
          <c:idx val="94"/>
          <c:order val="9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beta'!$M$112:$M$113</c:f>
              <c:numCache/>
            </c:numRef>
          </c:xVal>
          <c:yVal>
            <c:numRef>
              <c:f>'alpha beta'!$N$112:$N$113</c:f>
              <c:numCache/>
            </c:numRef>
          </c:yVal>
          <c:smooth val="0"/>
        </c:ser>
        <c:ser>
          <c:idx val="95"/>
          <c:order val="9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beta'!$M$114:$M$115</c:f>
              <c:numCache/>
            </c:numRef>
          </c:xVal>
          <c:yVal>
            <c:numRef>
              <c:f>'alpha beta'!$N$114:$N$115</c:f>
              <c:numCache/>
            </c:numRef>
          </c:yVal>
          <c:smooth val="0"/>
        </c:ser>
        <c:ser>
          <c:idx val="96"/>
          <c:order val="9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beta'!$M$116:$M$117</c:f>
              <c:numCache/>
            </c:numRef>
          </c:xVal>
          <c:yVal>
            <c:numRef>
              <c:f>'alpha beta'!$N$116:$N$117</c:f>
              <c:numCache/>
            </c:numRef>
          </c:yVal>
          <c:smooth val="0"/>
        </c:ser>
        <c:ser>
          <c:idx val="97"/>
          <c:order val="9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beta'!$M$118:$M$119</c:f>
              <c:numCache/>
            </c:numRef>
          </c:xVal>
          <c:yVal>
            <c:numRef>
              <c:f>'alpha beta'!$N$118:$N$119</c:f>
              <c:numCache/>
            </c:numRef>
          </c:yVal>
          <c:smooth val="0"/>
        </c:ser>
        <c:ser>
          <c:idx val="98"/>
          <c:order val="9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beta'!$M$120:$M$121</c:f>
              <c:numCache/>
            </c:numRef>
          </c:xVal>
          <c:yVal>
            <c:numRef>
              <c:f>'alpha beta'!$N$120:$N$121</c:f>
              <c:numCache/>
            </c:numRef>
          </c:yVal>
          <c:smooth val="0"/>
        </c:ser>
        <c:ser>
          <c:idx val="99"/>
          <c:order val="9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beta'!$M$122:$M$123</c:f>
              <c:numCache/>
            </c:numRef>
          </c:xVal>
          <c:yVal>
            <c:numRef>
              <c:f>'alpha beta'!$N$122:$N$123</c:f>
              <c:numCache/>
            </c:numRef>
          </c:yVal>
          <c:smooth val="0"/>
        </c:ser>
        <c:ser>
          <c:idx val="100"/>
          <c:order val="9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beta'!$M$124:$M$125</c:f>
              <c:numCache/>
            </c:numRef>
          </c:xVal>
          <c:yVal>
            <c:numRef>
              <c:f>'alpha beta'!$N$124:$N$125</c:f>
              <c:numCache/>
            </c:numRef>
          </c:yVal>
          <c:smooth val="0"/>
        </c:ser>
        <c:ser>
          <c:idx val="101"/>
          <c:order val="9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beta'!$M$126:$M$127</c:f>
              <c:numCache/>
            </c:numRef>
          </c:xVal>
          <c:yVal>
            <c:numRef>
              <c:f>'alpha beta'!$N$126:$N$127</c:f>
              <c:numCache/>
            </c:numRef>
          </c:yVal>
          <c:smooth val="0"/>
        </c:ser>
        <c:ser>
          <c:idx val="102"/>
          <c:order val="10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beta'!$M$128:$M$129</c:f>
              <c:numCache/>
            </c:numRef>
          </c:xVal>
          <c:yVal>
            <c:numRef>
              <c:f>'alpha beta'!$N$128:$N$129</c:f>
              <c:numCache/>
            </c:numRef>
          </c:yVal>
          <c:smooth val="0"/>
        </c:ser>
        <c:ser>
          <c:idx val="103"/>
          <c:order val="10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beta'!$M$130:$M$131</c:f>
              <c:numCache/>
            </c:numRef>
          </c:xVal>
          <c:yVal>
            <c:numRef>
              <c:f>'alpha beta'!$N$130:$N$131</c:f>
              <c:numCache/>
            </c:numRef>
          </c:yVal>
          <c:smooth val="0"/>
        </c:ser>
        <c:ser>
          <c:idx val="104"/>
          <c:order val="10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beta'!$M$110:$M$111</c:f>
              <c:numCache/>
            </c:numRef>
          </c:xVal>
          <c:yVal>
            <c:numRef>
              <c:f>'alpha beta'!$N$110:$N$111</c:f>
              <c:numCache/>
            </c:numRef>
          </c:yVal>
          <c:smooth val="0"/>
        </c:ser>
        <c:ser>
          <c:idx val="105"/>
          <c:order val="10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1800" b="0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'alpha beta'!$H$34:$H$35</c:f>
              <c:numCache>
                <c:ptCount val="2"/>
                <c:pt idx="0">
                  <c:v>39.494</c:v>
                </c:pt>
                <c:pt idx="1">
                  <c:v>39.494</c:v>
                </c:pt>
              </c:numCache>
            </c:numRef>
          </c:xVal>
          <c:yVal>
            <c:numRef>
              <c:f>'alpha beta'!$J$34:$J$35</c:f>
              <c:numCache/>
            </c:numRef>
          </c:yVal>
          <c:smooth val="0"/>
        </c:ser>
        <c:ser>
          <c:idx val="106"/>
          <c:order val="10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'alpha beta'!$K$35:$K$136</c:f>
              <c:numCache/>
            </c:numRef>
          </c:xVal>
          <c:yVal>
            <c:numRef>
              <c:f>'alpha beta'!$L$32:$L$133</c:f>
              <c:numCache/>
            </c:numRef>
          </c:yVal>
          <c:smooth val="0"/>
        </c:ser>
        <c:ser>
          <c:idx val="107"/>
          <c:order val="105"/>
          <c:spPr>
            <a:ln w="381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'alpha beta'!$H$37:$H$38</c:f>
              <c:numCache/>
            </c:numRef>
          </c:xVal>
          <c:yVal>
            <c:numRef>
              <c:f>'alpha beta'!$J$37:$J$38</c:f>
              <c:numCache/>
            </c:numRef>
          </c:yVal>
          <c:smooth val="0"/>
        </c:ser>
        <c:axId val="1413911"/>
        <c:axId val="12725200"/>
      </c:scatterChart>
      <c:valAx>
        <c:axId val="141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3600" b="1" i="0" u="none" baseline="0">
                    <a:solidFill>
                      <a:srgbClr val="0000FF"/>
                    </a:solidFill>
                  </a:rPr>
                  <a:t>b</a:t>
                </a:r>
                <a:r>
                  <a:rPr lang="en-US" cap="none" sz="3600" b="1" i="0" u="none" baseline="0">
                    <a:solidFill>
                      <a:srgbClr val="FF0000"/>
                    </a:solidFill>
                  </a:rPr>
                  <a:t>                              </a:t>
                </a:r>
                <a:r>
                  <a:rPr lang="en-US" cap="none" sz="3600" b="1" i="0" u="none" baseline="0">
                    <a:solidFill>
                      <a:srgbClr val="0000FF"/>
                    </a:solidFill>
                  </a:rPr>
                  <a:t>a</a:t>
                </a:r>
                <a:r>
                  <a:rPr lang="en-US" cap="none" sz="2400" b="1" i="0" u="none" baseline="0">
                    <a:solidFill>
                      <a:srgbClr val="0000FF"/>
                    </a:solidFill>
                  </a:rPr>
                  <a:t>  </a:t>
                </a:r>
                <a:r>
                  <a:rPr lang="en-US" cap="none" sz="2400" b="1" i="0" u="none" baseline="0">
                    <a:solidFill>
                      <a:srgbClr val="0000FF"/>
                    </a:solidFill>
                  </a:rPr>
                  <a:t>            </a:t>
                </a:r>
              </a:p>
            </c:rich>
          </c:tx>
          <c:layout>
            <c:manualLayout>
              <c:xMode val="factor"/>
              <c:yMode val="factor"/>
              <c:x val="0.261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FF9900"/>
                </a:solidFill>
              </a:defRPr>
            </a:pPr>
          </a:p>
        </c:txPr>
        <c:crossAx val="12725200"/>
        <c:crosses val="max"/>
        <c:crossBetween val="midCat"/>
        <c:dispUnits/>
      </c:valAx>
      <c:valAx>
        <c:axId val="12725200"/>
        <c:scaling>
          <c:orientation val="minMax"/>
        </c:scaling>
        <c:axPos val="l"/>
        <c:delete val="0"/>
        <c:numFmt formatCode="0.000" sourceLinked="0"/>
        <c:majorTickMark val="none"/>
        <c:minorTickMark val="none"/>
        <c:tickLblPos val="none"/>
        <c:txPr>
          <a:bodyPr/>
          <a:lstStyle/>
          <a:p>
            <a:pPr>
              <a:defRPr lang="en-US" cap="none" sz="1400" b="1" i="0" u="none" baseline="0">
                <a:solidFill>
                  <a:srgbClr val="FF9900"/>
                </a:solidFill>
              </a:defRPr>
            </a:pPr>
          </a:p>
        </c:txPr>
        <c:crossAx val="1413911"/>
        <c:crosses val="max"/>
        <c:crossBetween val="midCat"/>
        <c:dispUnits/>
      </c:valAx>
      <c:spPr>
        <a:gradFill rotWithShape="1">
          <a:gsLst>
            <a:gs pos="0">
              <a:srgbClr val="DFE7FF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FE7FF"/>
        </a:gs>
        <a:gs pos="100000">
          <a:srgbClr val="3366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0.08475</cdr:x>
      <cdr:y>0.11025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15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0.08475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715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0.46125</cdr:y>
    </cdr:from>
    <cdr:to>
      <cdr:x>0.50775</cdr:x>
      <cdr:y>0.502</cdr:y>
    </cdr:to>
    <cdr:sp>
      <cdr:nvSpPr>
        <cdr:cNvPr id="3" name="TextBox 3"/>
        <cdr:cNvSpPr txBox="1">
          <a:spLocks noChangeArrowheads="1"/>
        </cdr:cNvSpPr>
      </cdr:nvSpPr>
      <cdr:spPr>
        <a:xfrm>
          <a:off x="4505325" y="21526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6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6</xdr:row>
      <xdr:rowOff>142875</xdr:rowOff>
    </xdr:to>
    <xdr:graphicFrame>
      <xdr:nvGraphicFramePr>
        <xdr:cNvPr id="2" name="Chart 3"/>
        <xdr:cNvGraphicFramePr/>
      </xdr:nvGraphicFramePr>
      <xdr:xfrm>
        <a:off x="0" y="0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266700</xdr:rowOff>
    </xdr:from>
    <xdr:to>
      <xdr:col>0</xdr:col>
      <xdr:colOff>0</xdr:colOff>
      <xdr:row>17</xdr:row>
      <xdr:rowOff>304800</xdr:rowOff>
    </xdr:to>
    <xdr:graphicFrame>
      <xdr:nvGraphicFramePr>
        <xdr:cNvPr id="3" name="Chart 4"/>
        <xdr:cNvGraphicFramePr/>
      </xdr:nvGraphicFramePr>
      <xdr:xfrm>
        <a:off x="0" y="2295525"/>
        <a:ext cx="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</xdr:row>
      <xdr:rowOff>266700</xdr:rowOff>
    </xdr:from>
    <xdr:to>
      <xdr:col>0</xdr:col>
      <xdr:colOff>0</xdr:colOff>
      <xdr:row>17</xdr:row>
      <xdr:rowOff>276225</xdr:rowOff>
    </xdr:to>
    <xdr:graphicFrame>
      <xdr:nvGraphicFramePr>
        <xdr:cNvPr id="4" name="Chart 5"/>
        <xdr:cNvGraphicFramePr/>
      </xdr:nvGraphicFramePr>
      <xdr:xfrm>
        <a:off x="0" y="2295525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36</xdr:row>
      <xdr:rowOff>28575</xdr:rowOff>
    </xdr:from>
    <xdr:to>
      <xdr:col>5</xdr:col>
      <xdr:colOff>0</xdr:colOff>
      <xdr:row>39</xdr:row>
      <xdr:rowOff>76200</xdr:rowOff>
    </xdr:to>
    <xdr:sp>
      <xdr:nvSpPr>
        <xdr:cNvPr id="5" name="Line 6"/>
        <xdr:cNvSpPr>
          <a:spLocks/>
        </xdr:cNvSpPr>
      </xdr:nvSpPr>
      <xdr:spPr>
        <a:xfrm flipV="1">
          <a:off x="6324600" y="12220575"/>
          <a:ext cx="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44</xdr:row>
      <xdr:rowOff>9525</xdr:rowOff>
    </xdr:to>
    <xdr:grpSp>
      <xdr:nvGrpSpPr>
        <xdr:cNvPr id="6" name="Group 7"/>
        <xdr:cNvGrpSpPr>
          <a:grpSpLocks/>
        </xdr:cNvGrpSpPr>
      </xdr:nvGrpSpPr>
      <xdr:grpSpPr>
        <a:xfrm>
          <a:off x="6324600" y="14401800"/>
          <a:ext cx="0" cy="314325"/>
          <a:chOff x="-62" y="-18461"/>
          <a:chExt cx="61" cy="20000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-62" y="-7691"/>
            <a:ext cx="6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V="1">
            <a:off x="-31" y="-18461"/>
            <a:ext cx="0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35</xdr:row>
      <xdr:rowOff>304800</xdr:rowOff>
    </xdr:from>
    <xdr:to>
      <xdr:col>5</xdr:col>
      <xdr:colOff>0</xdr:colOff>
      <xdr:row>49</xdr:row>
      <xdr:rowOff>47625</xdr:rowOff>
    </xdr:to>
    <xdr:sp>
      <xdr:nvSpPr>
        <xdr:cNvPr id="9" name="Line 10"/>
        <xdr:cNvSpPr>
          <a:spLocks/>
        </xdr:cNvSpPr>
      </xdr:nvSpPr>
      <xdr:spPr>
        <a:xfrm flipV="1">
          <a:off x="6324600" y="12182475"/>
          <a:ext cx="0" cy="414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28575</xdr:rowOff>
    </xdr:from>
    <xdr:to>
      <xdr:col>5</xdr:col>
      <xdr:colOff>0</xdr:colOff>
      <xdr:row>39</xdr:row>
      <xdr:rowOff>9525</xdr:rowOff>
    </xdr:to>
    <xdr:sp>
      <xdr:nvSpPr>
        <xdr:cNvPr id="10" name="Line 11"/>
        <xdr:cNvSpPr>
          <a:spLocks/>
        </xdr:cNvSpPr>
      </xdr:nvSpPr>
      <xdr:spPr>
        <a:xfrm>
          <a:off x="6324600" y="12534900"/>
          <a:ext cx="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76200</xdr:rowOff>
    </xdr:from>
    <xdr:to>
      <xdr:col>7</xdr:col>
      <xdr:colOff>590550</xdr:colOff>
      <xdr:row>14</xdr:row>
      <xdr:rowOff>200025</xdr:rowOff>
    </xdr:to>
    <xdr:graphicFrame>
      <xdr:nvGraphicFramePr>
        <xdr:cNvPr id="11" name="Chart 12"/>
        <xdr:cNvGraphicFramePr/>
      </xdr:nvGraphicFramePr>
      <xdr:xfrm>
        <a:off x="180975" y="76200"/>
        <a:ext cx="9096375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142875</xdr:colOff>
      <xdr:row>0</xdr:row>
      <xdr:rowOff>304800</xdr:rowOff>
    </xdr:from>
    <xdr:to>
      <xdr:col>2</xdr:col>
      <xdr:colOff>914400</xdr:colOff>
      <xdr:row>2</xdr:row>
      <xdr:rowOff>28575</xdr:rowOff>
    </xdr:to>
    <xdr:sp>
      <xdr:nvSpPr>
        <xdr:cNvPr id="12" name="Rectangle 16"/>
        <xdr:cNvSpPr>
          <a:spLocks/>
        </xdr:cNvSpPr>
      </xdr:nvSpPr>
      <xdr:spPr>
        <a:xfrm>
          <a:off x="2333625" y="304800"/>
          <a:ext cx="771525" cy="352425"/>
        </a:xfrm>
        <a:prstGeom prst="rect">
          <a:avLst/>
        </a:prstGeom>
        <a:pattFill prst="dk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1323975</xdr:colOff>
      <xdr:row>1</xdr:row>
      <xdr:rowOff>0</xdr:rowOff>
    </xdr:from>
    <xdr:to>
      <xdr:col>5</xdr:col>
      <xdr:colOff>542925</xdr:colOff>
      <xdr:row>2</xdr:row>
      <xdr:rowOff>38100</xdr:rowOff>
    </xdr:to>
    <xdr:sp>
      <xdr:nvSpPr>
        <xdr:cNvPr id="13" name="Rectangle 17"/>
        <xdr:cNvSpPr>
          <a:spLocks/>
        </xdr:cNvSpPr>
      </xdr:nvSpPr>
      <xdr:spPr>
        <a:xfrm>
          <a:off x="6096000" y="314325"/>
          <a:ext cx="771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ic\auditoire%20iBook\Biostat%20candi%20-%202002\010_ppt%20variabilite\01/fr&#233;quence%20copi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RIC_FDISK101/&#233;galite%20de%20variance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RIC_FDISK6/th&#233;or&#232;me%20central%20limite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RIC_FDISK09/alpha/bet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ilité"/>
      <sheetName val="stat"/>
      <sheetName val="imprécision"/>
      <sheetName val="factorielle"/>
      <sheetName val="ECHANTILLON"/>
      <sheetName val="VARIABLE"/>
      <sheetName val="fréquence (2)"/>
      <sheetName val="Freq discrète"/>
      <sheetName val="fréquence"/>
      <sheetName val="CUMULÉE"/>
      <sheetName val="relative"/>
      <sheetName val="freq contin"/>
      <sheetName val="dfr "/>
      <sheetName val="Alea"/>
    </sheetNames>
    <sheetDataSet>
      <sheetData sheetId="11">
        <row r="3">
          <cell r="A3">
            <v>45.34</v>
          </cell>
          <cell r="B3">
            <v>49.05</v>
          </cell>
          <cell r="C3">
            <v>60.06</v>
          </cell>
          <cell r="D3">
            <v>58.96</v>
          </cell>
          <cell r="E3">
            <v>51.48</v>
          </cell>
          <cell r="F3">
            <v>42.3</v>
          </cell>
          <cell r="G3">
            <v>61.67</v>
          </cell>
          <cell r="H3">
            <v>55.82</v>
          </cell>
          <cell r="I3">
            <v>49.35</v>
          </cell>
          <cell r="J3">
            <v>48.72</v>
          </cell>
          <cell r="K3">
            <v>58.53</v>
          </cell>
          <cell r="L3">
            <v>61.94</v>
          </cell>
          <cell r="M3">
            <v>47.85</v>
          </cell>
        </row>
        <row r="4">
          <cell r="A4">
            <v>57.58</v>
          </cell>
          <cell r="B4">
            <v>40.63</v>
          </cell>
          <cell r="C4">
            <v>62.65</v>
          </cell>
          <cell r="D4">
            <v>59.08</v>
          </cell>
          <cell r="E4">
            <v>66.93</v>
          </cell>
          <cell r="F4">
            <v>67.85</v>
          </cell>
          <cell r="G4">
            <v>52.4</v>
          </cell>
          <cell r="H4">
            <v>49.15</v>
          </cell>
          <cell r="I4">
            <v>53.53</v>
          </cell>
          <cell r="J4">
            <v>26.69</v>
          </cell>
          <cell r="K4">
            <v>53.37</v>
          </cell>
          <cell r="L4">
            <v>36.35</v>
          </cell>
          <cell r="M4">
            <v>56.39</v>
          </cell>
        </row>
        <row r="5">
          <cell r="A5">
            <v>63.43</v>
          </cell>
          <cell r="B5">
            <v>38.35</v>
          </cell>
          <cell r="C5">
            <v>52.47</v>
          </cell>
          <cell r="D5">
            <v>53.67</v>
          </cell>
          <cell r="E5">
            <v>39.89</v>
          </cell>
          <cell r="F5">
            <v>41</v>
          </cell>
          <cell r="G5">
            <v>74.52</v>
          </cell>
          <cell r="H5">
            <v>62.96</v>
          </cell>
          <cell r="I5">
            <v>47.78</v>
          </cell>
          <cell r="J5">
            <v>54.12</v>
          </cell>
          <cell r="K5">
            <v>51.8</v>
          </cell>
          <cell r="L5">
            <v>41.16</v>
          </cell>
          <cell r="M5">
            <v>65.84</v>
          </cell>
        </row>
        <row r="6">
          <cell r="A6">
            <v>44</v>
          </cell>
          <cell r="B6">
            <v>55.16</v>
          </cell>
          <cell r="C6">
            <v>34.33</v>
          </cell>
          <cell r="D6">
            <v>49.25</v>
          </cell>
          <cell r="E6">
            <v>40.95</v>
          </cell>
          <cell r="F6">
            <v>39.28</v>
          </cell>
          <cell r="G6">
            <v>58.35</v>
          </cell>
          <cell r="H6">
            <v>48.27</v>
          </cell>
          <cell r="I6">
            <v>51.73</v>
          </cell>
          <cell r="J6">
            <v>37.39</v>
          </cell>
          <cell r="K6">
            <v>37.37</v>
          </cell>
          <cell r="L6">
            <v>58.53</v>
          </cell>
          <cell r="M6">
            <v>60.49</v>
          </cell>
        </row>
        <row r="7">
          <cell r="A7">
            <v>44.6</v>
          </cell>
          <cell r="B7">
            <v>43.31</v>
          </cell>
          <cell r="C7">
            <v>60.23</v>
          </cell>
          <cell r="D7">
            <v>50.05</v>
          </cell>
          <cell r="E7">
            <v>55.29</v>
          </cell>
          <cell r="F7">
            <v>28.1</v>
          </cell>
          <cell r="G7">
            <v>56.98</v>
          </cell>
          <cell r="H7">
            <v>59.38</v>
          </cell>
          <cell r="I7">
            <v>58.35</v>
          </cell>
          <cell r="J7">
            <v>42.28</v>
          </cell>
          <cell r="K7">
            <v>50.33</v>
          </cell>
          <cell r="L7">
            <v>70.65</v>
          </cell>
          <cell r="M7">
            <v>39.77</v>
          </cell>
        </row>
        <row r="8">
          <cell r="A8">
            <v>57.56</v>
          </cell>
          <cell r="B8">
            <v>52.45</v>
          </cell>
          <cell r="C8">
            <v>47.16</v>
          </cell>
          <cell r="D8">
            <v>41.53</v>
          </cell>
          <cell r="E8">
            <v>43.84</v>
          </cell>
          <cell r="F8">
            <v>44.7</v>
          </cell>
          <cell r="G8">
            <v>43.6</v>
          </cell>
          <cell r="H8">
            <v>59.58</v>
          </cell>
          <cell r="I8">
            <v>44.97</v>
          </cell>
          <cell r="J8">
            <v>40.67</v>
          </cell>
          <cell r="K8">
            <v>47.53</v>
          </cell>
          <cell r="L8">
            <v>41.24</v>
          </cell>
          <cell r="M8">
            <v>59.42</v>
          </cell>
        </row>
        <row r="9">
          <cell r="A9">
            <v>40.67</v>
          </cell>
          <cell r="B9">
            <v>59.04</v>
          </cell>
          <cell r="C9">
            <v>56.47</v>
          </cell>
          <cell r="D9">
            <v>55.3</v>
          </cell>
          <cell r="E9">
            <v>59.7</v>
          </cell>
          <cell r="F9">
            <v>47.43</v>
          </cell>
          <cell r="G9">
            <v>46.29</v>
          </cell>
          <cell r="H9">
            <v>51.92</v>
          </cell>
          <cell r="I9">
            <v>46.11</v>
          </cell>
          <cell r="J9">
            <v>31.77</v>
          </cell>
          <cell r="K9">
            <v>40.53</v>
          </cell>
          <cell r="L9">
            <v>51.37</v>
          </cell>
          <cell r="M9">
            <v>38.05</v>
          </cell>
        </row>
        <row r="10">
          <cell r="A10">
            <v>45.27</v>
          </cell>
          <cell r="B10">
            <v>51.4</v>
          </cell>
          <cell r="C10">
            <v>39.75</v>
          </cell>
          <cell r="D10">
            <v>47.95</v>
          </cell>
          <cell r="E10">
            <v>63.74</v>
          </cell>
          <cell r="F10">
            <v>42.87</v>
          </cell>
          <cell r="G10">
            <v>57.18</v>
          </cell>
          <cell r="H10">
            <v>46.97</v>
          </cell>
          <cell r="I10">
            <v>51.05</v>
          </cell>
          <cell r="J10">
            <v>73.7</v>
          </cell>
          <cell r="K10">
            <v>48.74</v>
          </cell>
          <cell r="L10">
            <v>53.32</v>
          </cell>
          <cell r="M10">
            <v>40.83</v>
          </cell>
        </row>
        <row r="11">
          <cell r="A11">
            <v>56.86</v>
          </cell>
          <cell r="B11">
            <v>56.71</v>
          </cell>
          <cell r="C11">
            <v>51.07</v>
          </cell>
          <cell r="D11">
            <v>53.31</v>
          </cell>
          <cell r="E11">
            <v>55.73</v>
          </cell>
          <cell r="F11">
            <v>40.25</v>
          </cell>
          <cell r="G11">
            <v>52.95</v>
          </cell>
          <cell r="H11">
            <v>49.71</v>
          </cell>
          <cell r="I11">
            <v>60.66</v>
          </cell>
          <cell r="J11">
            <v>32.37</v>
          </cell>
          <cell r="K11">
            <v>70.81</v>
          </cell>
          <cell r="L11">
            <v>36.53</v>
          </cell>
          <cell r="M11">
            <v>50.13</v>
          </cell>
        </row>
        <row r="12">
          <cell r="A12">
            <v>52</v>
          </cell>
          <cell r="B12">
            <v>65.37</v>
          </cell>
          <cell r="C12">
            <v>56.47</v>
          </cell>
          <cell r="D12">
            <v>48.32</v>
          </cell>
          <cell r="E12">
            <v>52.55</v>
          </cell>
          <cell r="F12">
            <v>46.47</v>
          </cell>
          <cell r="G12">
            <v>53.34</v>
          </cell>
          <cell r="H12">
            <v>63.26</v>
          </cell>
          <cell r="I12">
            <v>60.51</v>
          </cell>
          <cell r="J12">
            <v>35.2</v>
          </cell>
          <cell r="K12">
            <v>47.14</v>
          </cell>
          <cell r="L12">
            <v>50.48</v>
          </cell>
          <cell r="M12">
            <v>41.65</v>
          </cell>
        </row>
        <row r="13">
          <cell r="A13">
            <v>63.7</v>
          </cell>
          <cell r="B13">
            <v>58.13</v>
          </cell>
          <cell r="C13">
            <v>62.34</v>
          </cell>
          <cell r="D13">
            <v>50.12</v>
          </cell>
          <cell r="E13">
            <v>51.72</v>
          </cell>
          <cell r="F13">
            <v>45.11</v>
          </cell>
          <cell r="G13">
            <v>54.66</v>
          </cell>
          <cell r="H13">
            <v>60.02</v>
          </cell>
          <cell r="I13">
            <v>47.75</v>
          </cell>
          <cell r="J13">
            <v>42.29</v>
          </cell>
          <cell r="K13">
            <v>55.63</v>
          </cell>
          <cell r="L13">
            <v>58.67</v>
          </cell>
          <cell r="M13">
            <v>59.4</v>
          </cell>
        </row>
        <row r="14">
          <cell r="A14">
            <v>59.16</v>
          </cell>
          <cell r="B14">
            <v>53.67</v>
          </cell>
          <cell r="C14">
            <v>45.68</v>
          </cell>
          <cell r="D14">
            <v>48.6</v>
          </cell>
          <cell r="E14">
            <v>63.26</v>
          </cell>
          <cell r="F14">
            <v>40.11</v>
          </cell>
          <cell r="G14">
            <v>46.37</v>
          </cell>
          <cell r="H14">
            <v>57.18</v>
          </cell>
          <cell r="I14">
            <v>51.13</v>
          </cell>
          <cell r="J14">
            <v>44.54</v>
          </cell>
          <cell r="K14">
            <v>56.06</v>
          </cell>
          <cell r="L14">
            <v>37.36</v>
          </cell>
          <cell r="M14">
            <v>33.94</v>
          </cell>
        </row>
        <row r="15">
          <cell r="A15">
            <v>62.52</v>
          </cell>
          <cell r="B15">
            <v>54.64</v>
          </cell>
          <cell r="C15">
            <v>58.39</v>
          </cell>
          <cell r="D15">
            <v>46.45</v>
          </cell>
          <cell r="E15">
            <v>45.19</v>
          </cell>
          <cell r="F15">
            <v>45.35</v>
          </cell>
          <cell r="G15">
            <v>38.96</v>
          </cell>
          <cell r="H15">
            <v>61.71</v>
          </cell>
          <cell r="I15">
            <v>56.49</v>
          </cell>
          <cell r="J15">
            <v>50.08</v>
          </cell>
          <cell r="K15">
            <v>32.67</v>
          </cell>
          <cell r="L15">
            <v>40.07</v>
          </cell>
          <cell r="M15">
            <v>47.24</v>
          </cell>
        </row>
        <row r="16">
          <cell r="A16">
            <v>36.38</v>
          </cell>
          <cell r="B16">
            <v>51.95</v>
          </cell>
          <cell r="C16">
            <v>49.54</v>
          </cell>
          <cell r="D16">
            <v>50.25</v>
          </cell>
          <cell r="E16">
            <v>54.26</v>
          </cell>
          <cell r="F16">
            <v>54.55</v>
          </cell>
          <cell r="G16">
            <v>46.8</v>
          </cell>
          <cell r="H16">
            <v>58.64</v>
          </cell>
          <cell r="I16">
            <v>68.94</v>
          </cell>
          <cell r="J16">
            <v>50.52</v>
          </cell>
          <cell r="K16">
            <v>28.24</v>
          </cell>
          <cell r="L16">
            <v>43.09</v>
          </cell>
          <cell r="M16">
            <v>54.3</v>
          </cell>
        </row>
        <row r="17">
          <cell r="A17">
            <v>38.33</v>
          </cell>
          <cell r="B17">
            <v>42.4</v>
          </cell>
          <cell r="C17">
            <v>65.13</v>
          </cell>
          <cell r="D17">
            <v>65.56</v>
          </cell>
          <cell r="E17">
            <v>47.43</v>
          </cell>
          <cell r="F17">
            <v>53.37</v>
          </cell>
          <cell r="G17">
            <v>49.7</v>
          </cell>
          <cell r="H17">
            <v>42.91</v>
          </cell>
          <cell r="I17">
            <v>48.83</v>
          </cell>
          <cell r="J17">
            <v>52.32</v>
          </cell>
          <cell r="K17">
            <v>55.6</v>
          </cell>
          <cell r="L17">
            <v>64.52</v>
          </cell>
          <cell r="M17">
            <v>63.9</v>
          </cell>
        </row>
        <row r="18">
          <cell r="A18">
            <v>34.86</v>
          </cell>
          <cell r="B18">
            <v>36.18</v>
          </cell>
          <cell r="C18">
            <v>31.9</v>
          </cell>
          <cell r="D18">
            <v>58.97</v>
          </cell>
          <cell r="E18">
            <v>56.72</v>
          </cell>
          <cell r="F18">
            <v>42.19</v>
          </cell>
          <cell r="G18">
            <v>52.48</v>
          </cell>
          <cell r="H18">
            <v>51.48</v>
          </cell>
          <cell r="I18">
            <v>50.92</v>
          </cell>
          <cell r="J18">
            <v>48.66</v>
          </cell>
          <cell r="K18">
            <v>67.07</v>
          </cell>
          <cell r="L18">
            <v>46.5</v>
          </cell>
          <cell r="M18">
            <v>47.18</v>
          </cell>
        </row>
        <row r="19">
          <cell r="A19">
            <v>49.28</v>
          </cell>
          <cell r="B19">
            <v>39.82</v>
          </cell>
          <cell r="C19">
            <v>24.4</v>
          </cell>
          <cell r="D19">
            <v>46.22</v>
          </cell>
          <cell r="E19">
            <v>57.83</v>
          </cell>
          <cell r="F19">
            <v>47.55</v>
          </cell>
          <cell r="G19">
            <v>43.46</v>
          </cell>
          <cell r="H19">
            <v>50.54</v>
          </cell>
          <cell r="I19">
            <v>45.4</v>
          </cell>
          <cell r="J19">
            <v>36.2</v>
          </cell>
          <cell r="K19">
            <v>45.03</v>
          </cell>
          <cell r="L19">
            <v>46.49</v>
          </cell>
          <cell r="M19">
            <v>61.86</v>
          </cell>
        </row>
        <row r="20">
          <cell r="A20">
            <v>53.87</v>
          </cell>
          <cell r="B20">
            <v>45.2</v>
          </cell>
          <cell r="C20">
            <v>50.8</v>
          </cell>
          <cell r="D20">
            <v>43.32</v>
          </cell>
          <cell r="E20">
            <v>42.25</v>
          </cell>
          <cell r="F20">
            <v>72.02</v>
          </cell>
          <cell r="G20">
            <v>37.33</v>
          </cell>
          <cell r="H20">
            <v>48.13</v>
          </cell>
          <cell r="I20">
            <v>55.7</v>
          </cell>
          <cell r="J20">
            <v>56.94</v>
          </cell>
          <cell r="K20">
            <v>81.93</v>
          </cell>
          <cell r="L20">
            <v>56.68</v>
          </cell>
          <cell r="M20">
            <v>56.53</v>
          </cell>
        </row>
        <row r="21">
          <cell r="A21">
            <v>62.6</v>
          </cell>
          <cell r="B21">
            <v>64.59</v>
          </cell>
          <cell r="C21">
            <v>48.71</v>
          </cell>
          <cell r="D21">
            <v>42.39</v>
          </cell>
          <cell r="E21">
            <v>43.46</v>
          </cell>
          <cell r="F21">
            <v>48.38</v>
          </cell>
          <cell r="G21">
            <v>38.19</v>
          </cell>
          <cell r="H21">
            <v>40.4</v>
          </cell>
          <cell r="I21">
            <v>55.77</v>
          </cell>
          <cell r="J21">
            <v>41.33</v>
          </cell>
          <cell r="K21">
            <v>49.74</v>
          </cell>
          <cell r="L21">
            <v>48.61</v>
          </cell>
          <cell r="M21">
            <v>49.01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pha beta"/>
      <sheetName val="exercice bi"/>
      <sheetName val="Alea "/>
    </sheetNames>
    <sheetDataSet>
      <sheetData sheetId="0">
        <row r="20">
          <cell r="C20">
            <v>40</v>
          </cell>
          <cell r="F20">
            <v>40</v>
          </cell>
        </row>
        <row r="21">
          <cell r="C21">
            <v>2</v>
          </cell>
          <cell r="F21">
            <v>2</v>
          </cell>
        </row>
        <row r="24">
          <cell r="C24">
            <v>0.7559289460184544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équence (2)"/>
      <sheetName val="DES"/>
      <sheetName val="Mx(n)"/>
      <sheetName val="X_Mx"/>
      <sheetName val="Mx"/>
      <sheetName val="exercices"/>
      <sheetName val="S2x(n)"/>
      <sheetName val="SCEx(n)S2"/>
    </sheetNames>
    <sheetDataSet>
      <sheetData sheetId="1">
        <row r="27">
          <cell r="A27">
            <v>1</v>
          </cell>
          <cell r="B27">
            <v>3.75</v>
          </cell>
          <cell r="C27">
            <v>2.75</v>
          </cell>
          <cell r="D27">
            <v>3.75</v>
          </cell>
        </row>
        <row r="28">
          <cell r="A28">
            <v>6</v>
          </cell>
          <cell r="B28">
            <v>3</v>
          </cell>
          <cell r="C28">
            <v>2.875</v>
          </cell>
          <cell r="D28">
            <v>3.4375</v>
          </cell>
        </row>
        <row r="29">
          <cell r="A29">
            <v>5</v>
          </cell>
          <cell r="B29">
            <v>3.75</v>
          </cell>
          <cell r="C29">
            <v>2.75</v>
          </cell>
          <cell r="D29">
            <v>3</v>
          </cell>
        </row>
        <row r="30">
          <cell r="A30">
            <v>2</v>
          </cell>
          <cell r="B30">
            <v>4</v>
          </cell>
          <cell r="C30">
            <v>2.875</v>
          </cell>
          <cell r="D30">
            <v>3.3125</v>
          </cell>
        </row>
        <row r="31">
          <cell r="A31">
            <v>6</v>
          </cell>
          <cell r="B31">
            <v>3</v>
          </cell>
          <cell r="C31">
            <v>3.25</v>
          </cell>
          <cell r="D31">
            <v>3.9375</v>
          </cell>
        </row>
        <row r="32">
          <cell r="A32">
            <v>1</v>
          </cell>
          <cell r="B32">
            <v>3.5</v>
          </cell>
          <cell r="C32">
            <v>3.75</v>
          </cell>
          <cell r="D32">
            <v>3.75</v>
          </cell>
        </row>
        <row r="33">
          <cell r="A33">
            <v>4</v>
          </cell>
          <cell r="B33">
            <v>4.25</v>
          </cell>
          <cell r="C33">
            <v>4.375</v>
          </cell>
          <cell r="D33">
            <v>3.25</v>
          </cell>
        </row>
        <row r="34">
          <cell r="A34">
            <v>3</v>
          </cell>
          <cell r="B34">
            <v>5</v>
          </cell>
          <cell r="C34">
            <v>3</v>
          </cell>
          <cell r="D34">
            <v>3.5625</v>
          </cell>
        </row>
        <row r="35">
          <cell r="A35">
            <v>6</v>
          </cell>
          <cell r="B35">
            <v>3.75</v>
          </cell>
          <cell r="C35">
            <v>3.25</v>
          </cell>
          <cell r="D35">
            <v>3.0625</v>
          </cell>
        </row>
        <row r="36">
          <cell r="A36">
            <v>2</v>
          </cell>
          <cell r="B36">
            <v>4</v>
          </cell>
          <cell r="C36">
            <v>3.5</v>
          </cell>
          <cell r="D36">
            <v>4.375</v>
          </cell>
        </row>
        <row r="37">
          <cell r="A37">
            <v>6</v>
          </cell>
          <cell r="B37">
            <v>3.25</v>
          </cell>
          <cell r="C37">
            <v>4.25</v>
          </cell>
          <cell r="D37">
            <v>3.3125</v>
          </cell>
        </row>
        <row r="38">
          <cell r="A38">
            <v>6</v>
          </cell>
          <cell r="B38">
            <v>4.5</v>
          </cell>
          <cell r="C38">
            <v>2.75</v>
          </cell>
          <cell r="D38">
            <v>3.4375</v>
          </cell>
        </row>
        <row r="39">
          <cell r="A39">
            <v>3</v>
          </cell>
          <cell r="B39">
            <v>3.75</v>
          </cell>
          <cell r="C39">
            <v>3.25</v>
          </cell>
          <cell r="D39">
            <v>3.0625</v>
          </cell>
        </row>
        <row r="40">
          <cell r="A40">
            <v>2</v>
          </cell>
          <cell r="B40">
            <v>4.25</v>
          </cell>
          <cell r="C40">
            <v>3.375</v>
          </cell>
          <cell r="D40">
            <v>3.375</v>
          </cell>
        </row>
        <row r="41">
          <cell r="A41">
            <v>2</v>
          </cell>
          <cell r="B41">
            <v>2.75</v>
          </cell>
          <cell r="C41">
            <v>3.375</v>
          </cell>
          <cell r="D41">
            <v>3.875</v>
          </cell>
        </row>
        <row r="42">
          <cell r="A42">
            <v>3</v>
          </cell>
          <cell r="B42">
            <v>1</v>
          </cell>
          <cell r="C42">
            <v>3.5</v>
          </cell>
          <cell r="D42">
            <v>2.75</v>
          </cell>
        </row>
        <row r="43">
          <cell r="A43">
            <v>3</v>
          </cell>
          <cell r="B43">
            <v>4.5</v>
          </cell>
          <cell r="C43">
            <v>4.5</v>
          </cell>
          <cell r="D43">
            <v>2.75</v>
          </cell>
        </row>
        <row r="44">
          <cell r="A44">
            <v>5</v>
          </cell>
          <cell r="B44">
            <v>2</v>
          </cell>
          <cell r="C44">
            <v>3.125</v>
          </cell>
          <cell r="D44">
            <v>4.3125</v>
          </cell>
        </row>
        <row r="45">
          <cell r="A45">
            <v>6</v>
          </cell>
          <cell r="B45">
            <v>3.5</v>
          </cell>
          <cell r="C45">
            <v>4</v>
          </cell>
          <cell r="D45">
            <v>3.4375</v>
          </cell>
        </row>
        <row r="46">
          <cell r="A46">
            <v>6</v>
          </cell>
          <cell r="B46">
            <v>3</v>
          </cell>
          <cell r="C46">
            <v>3.875</v>
          </cell>
          <cell r="D46">
            <v>3.5625</v>
          </cell>
        </row>
        <row r="47">
          <cell r="A47">
            <v>2</v>
          </cell>
          <cell r="B47">
            <v>3.25</v>
          </cell>
          <cell r="C47">
            <v>4</v>
          </cell>
          <cell r="D47">
            <v>3.3125</v>
          </cell>
        </row>
        <row r="48">
          <cell r="A48">
            <v>4</v>
          </cell>
          <cell r="B48">
            <v>3.25</v>
          </cell>
          <cell r="C48">
            <v>2.625</v>
          </cell>
          <cell r="D48">
            <v>3.125</v>
          </cell>
        </row>
        <row r="49">
          <cell r="A49">
            <v>6</v>
          </cell>
          <cell r="B49">
            <v>1.75</v>
          </cell>
          <cell r="C49">
            <v>3.875</v>
          </cell>
          <cell r="D49">
            <v>4.0625</v>
          </cell>
        </row>
        <row r="50">
          <cell r="A50">
            <v>1</v>
          </cell>
          <cell r="B50">
            <v>4.25</v>
          </cell>
          <cell r="C50">
            <v>3.375</v>
          </cell>
          <cell r="D50">
            <v>4.0625</v>
          </cell>
        </row>
        <row r="51">
          <cell r="A51">
            <v>2</v>
          </cell>
          <cell r="B51">
            <v>3.25</v>
          </cell>
          <cell r="C51">
            <v>1.625</v>
          </cell>
          <cell r="D51">
            <v>4.25</v>
          </cell>
        </row>
        <row r="52">
          <cell r="A52">
            <v>4</v>
          </cell>
          <cell r="B52">
            <v>3.75</v>
          </cell>
          <cell r="C52">
            <v>4.25</v>
          </cell>
          <cell r="D52">
            <v>3.0625</v>
          </cell>
        </row>
        <row r="53">
          <cell r="A53">
            <v>1</v>
          </cell>
          <cell r="B53">
            <v>4.25</v>
          </cell>
          <cell r="C53">
            <v>4.5</v>
          </cell>
          <cell r="D53">
            <v>3.8125</v>
          </cell>
        </row>
        <row r="54">
          <cell r="A54">
            <v>2</v>
          </cell>
          <cell r="B54">
            <v>2.75</v>
          </cell>
          <cell r="C54">
            <v>3.5</v>
          </cell>
          <cell r="D54">
            <v>2.5625</v>
          </cell>
        </row>
        <row r="55">
          <cell r="A55">
            <v>1</v>
          </cell>
          <cell r="B55">
            <v>3</v>
          </cell>
          <cell r="C55">
            <v>4.125</v>
          </cell>
          <cell r="D55">
            <v>3.25</v>
          </cell>
        </row>
        <row r="56">
          <cell r="A56">
            <v>1</v>
          </cell>
          <cell r="B56">
            <v>4</v>
          </cell>
          <cell r="C56">
            <v>3.875</v>
          </cell>
          <cell r="D56">
            <v>2.9375</v>
          </cell>
        </row>
        <row r="57">
          <cell r="A57">
            <v>2</v>
          </cell>
          <cell r="B57">
            <v>3</v>
          </cell>
          <cell r="C57">
            <v>4.125</v>
          </cell>
          <cell r="D57">
            <v>3.3125</v>
          </cell>
        </row>
        <row r="58">
          <cell r="A58">
            <v>6</v>
          </cell>
          <cell r="B58">
            <v>3.5</v>
          </cell>
          <cell r="C58">
            <v>3.875</v>
          </cell>
          <cell r="D58">
            <v>4.375</v>
          </cell>
        </row>
        <row r="59">
          <cell r="A59">
            <v>6</v>
          </cell>
          <cell r="B59">
            <v>2.75</v>
          </cell>
          <cell r="C59">
            <v>2.75</v>
          </cell>
          <cell r="D59">
            <v>3.625</v>
          </cell>
        </row>
        <row r="60">
          <cell r="A60">
            <v>3</v>
          </cell>
          <cell r="B60">
            <v>4.25</v>
          </cell>
          <cell r="C60">
            <v>4.25</v>
          </cell>
          <cell r="D60">
            <v>2.75</v>
          </cell>
        </row>
        <row r="61">
          <cell r="A61">
            <v>1</v>
          </cell>
          <cell r="B61">
            <v>4</v>
          </cell>
          <cell r="C61">
            <v>2.625</v>
          </cell>
          <cell r="D61">
            <v>3.3125</v>
          </cell>
        </row>
        <row r="62">
          <cell r="A62">
            <v>5</v>
          </cell>
          <cell r="B62">
            <v>3.5</v>
          </cell>
          <cell r="C62">
            <v>3.5</v>
          </cell>
          <cell r="D62">
            <v>3.3125</v>
          </cell>
        </row>
        <row r="63">
          <cell r="A63">
            <v>1</v>
          </cell>
          <cell r="B63">
            <v>4</v>
          </cell>
          <cell r="C63">
            <v>4.375</v>
          </cell>
          <cell r="D63">
            <v>3.375</v>
          </cell>
        </row>
        <row r="64">
          <cell r="A64">
            <v>2</v>
          </cell>
          <cell r="B64">
            <v>3.25</v>
          </cell>
          <cell r="C64">
            <v>3.125</v>
          </cell>
          <cell r="D64">
            <v>3.6875</v>
          </cell>
        </row>
        <row r="65">
          <cell r="A65">
            <v>6</v>
          </cell>
          <cell r="B65">
            <v>5</v>
          </cell>
          <cell r="C65">
            <v>3.625</v>
          </cell>
          <cell r="D65">
            <v>3.5625</v>
          </cell>
        </row>
        <row r="66">
          <cell r="A66">
            <v>2</v>
          </cell>
          <cell r="B66">
            <v>2.25</v>
          </cell>
          <cell r="C66">
            <v>4.25</v>
          </cell>
          <cell r="D66">
            <v>3.875</v>
          </cell>
        </row>
        <row r="67">
          <cell r="A67">
            <v>4</v>
          </cell>
          <cell r="B67">
            <v>3.75</v>
          </cell>
          <cell r="C67">
            <v>3.75</v>
          </cell>
          <cell r="D67">
            <v>3.375</v>
          </cell>
        </row>
        <row r="68">
          <cell r="A68">
            <v>2</v>
          </cell>
          <cell r="B68">
            <v>5</v>
          </cell>
          <cell r="C68">
            <v>3.5</v>
          </cell>
          <cell r="D68">
            <v>3.625</v>
          </cell>
        </row>
        <row r="69">
          <cell r="A69">
            <v>2</v>
          </cell>
          <cell r="B69">
            <v>2.75</v>
          </cell>
          <cell r="C69">
            <v>3</v>
          </cell>
          <cell r="D69">
            <v>3.6875</v>
          </cell>
        </row>
        <row r="70">
          <cell r="A70">
            <v>3</v>
          </cell>
          <cell r="B70">
            <v>2.25</v>
          </cell>
          <cell r="C70">
            <v>4.75</v>
          </cell>
          <cell r="D70">
            <v>3.5</v>
          </cell>
        </row>
        <row r="71">
          <cell r="A71">
            <v>3</v>
          </cell>
          <cell r="B71">
            <v>3</v>
          </cell>
          <cell r="C71">
            <v>3.625</v>
          </cell>
          <cell r="D71">
            <v>3.125</v>
          </cell>
        </row>
        <row r="72">
          <cell r="A72">
            <v>4</v>
          </cell>
          <cell r="B72">
            <v>3.25</v>
          </cell>
          <cell r="C72">
            <v>3.625</v>
          </cell>
          <cell r="D72">
            <v>3.375</v>
          </cell>
        </row>
        <row r="73">
          <cell r="A73">
            <v>2</v>
          </cell>
          <cell r="B73">
            <v>3.5</v>
          </cell>
          <cell r="C73">
            <v>2.625</v>
          </cell>
          <cell r="D73">
            <v>4.1875</v>
          </cell>
        </row>
        <row r="74">
          <cell r="A74">
            <v>4</v>
          </cell>
          <cell r="B74">
            <v>3.75</v>
          </cell>
          <cell r="C74">
            <v>3.875</v>
          </cell>
          <cell r="D74">
            <v>3.4375</v>
          </cell>
        </row>
        <row r="75">
          <cell r="A75">
            <v>4</v>
          </cell>
          <cell r="B75">
            <v>5</v>
          </cell>
          <cell r="C75">
            <v>2.625</v>
          </cell>
          <cell r="D75">
            <v>3.6875</v>
          </cell>
        </row>
        <row r="76">
          <cell r="A76">
            <v>1</v>
          </cell>
          <cell r="B76">
            <v>4</v>
          </cell>
          <cell r="C76">
            <v>3</v>
          </cell>
          <cell r="D76">
            <v>4.5</v>
          </cell>
        </row>
        <row r="77">
          <cell r="A77">
            <v>5</v>
          </cell>
          <cell r="B77">
            <v>4</v>
          </cell>
          <cell r="C77">
            <v>4.25</v>
          </cell>
          <cell r="D77">
            <v>4.75</v>
          </cell>
        </row>
        <row r="78">
          <cell r="A78">
            <v>5</v>
          </cell>
          <cell r="B78">
            <v>3</v>
          </cell>
          <cell r="C78">
            <v>3</v>
          </cell>
          <cell r="D78">
            <v>2.625</v>
          </cell>
        </row>
        <row r="79">
          <cell r="A79">
            <v>6</v>
          </cell>
          <cell r="B79">
            <v>2.25</v>
          </cell>
          <cell r="C79">
            <v>2.875</v>
          </cell>
          <cell r="D79">
            <v>3.5</v>
          </cell>
        </row>
        <row r="80">
          <cell r="A80">
            <v>6</v>
          </cell>
          <cell r="B80">
            <v>3.5</v>
          </cell>
          <cell r="C80">
            <v>3.75</v>
          </cell>
          <cell r="D80">
            <v>3.375</v>
          </cell>
        </row>
        <row r="81">
          <cell r="A81">
            <v>3</v>
          </cell>
          <cell r="B81">
            <v>4.75</v>
          </cell>
          <cell r="C81">
            <v>3</v>
          </cell>
          <cell r="D81">
            <v>3.625</v>
          </cell>
        </row>
        <row r="82">
          <cell r="A82">
            <v>6</v>
          </cell>
          <cell r="B82">
            <v>4.75</v>
          </cell>
          <cell r="C82">
            <v>3.75</v>
          </cell>
          <cell r="D82">
            <v>3.5</v>
          </cell>
        </row>
        <row r="83">
          <cell r="A83">
            <v>3</v>
          </cell>
          <cell r="B83">
            <v>3.25</v>
          </cell>
          <cell r="C83">
            <v>3.375</v>
          </cell>
          <cell r="D83">
            <v>3.3125</v>
          </cell>
        </row>
        <row r="84">
          <cell r="A84">
            <v>1</v>
          </cell>
          <cell r="B84">
            <v>3.5</v>
          </cell>
          <cell r="C84">
            <v>2.875</v>
          </cell>
          <cell r="D84">
            <v>3.8125</v>
          </cell>
        </row>
        <row r="85">
          <cell r="A85">
            <v>5</v>
          </cell>
          <cell r="B85">
            <v>3.5</v>
          </cell>
          <cell r="C85">
            <v>3.375</v>
          </cell>
          <cell r="D85">
            <v>3.8125</v>
          </cell>
        </row>
        <row r="86">
          <cell r="A86">
            <v>4</v>
          </cell>
          <cell r="B86">
            <v>3</v>
          </cell>
          <cell r="C86">
            <v>3.125</v>
          </cell>
          <cell r="D86">
            <v>3.25</v>
          </cell>
        </row>
        <row r="87">
          <cell r="A87">
            <v>1</v>
          </cell>
          <cell r="B87">
            <v>1.5</v>
          </cell>
          <cell r="C87">
            <v>4.75</v>
          </cell>
          <cell r="D87">
            <v>3.0625</v>
          </cell>
        </row>
        <row r="88">
          <cell r="A88">
            <v>2</v>
          </cell>
          <cell r="B88">
            <v>4.75</v>
          </cell>
          <cell r="C88">
            <v>3.25</v>
          </cell>
          <cell r="D88">
            <v>3.25</v>
          </cell>
        </row>
        <row r="89">
          <cell r="A89">
            <v>3</v>
          </cell>
          <cell r="B89">
            <v>3</v>
          </cell>
          <cell r="C89">
            <v>3.625</v>
          </cell>
          <cell r="D89">
            <v>3.375</v>
          </cell>
        </row>
        <row r="90">
          <cell r="A90">
            <v>1</v>
          </cell>
          <cell r="B90">
            <v>3.75</v>
          </cell>
          <cell r="C90">
            <v>3.875</v>
          </cell>
          <cell r="D90">
            <v>3.3125</v>
          </cell>
        </row>
        <row r="91">
          <cell r="A91">
            <v>6</v>
          </cell>
          <cell r="B91">
            <v>2.75</v>
          </cell>
          <cell r="C91">
            <v>2.875</v>
          </cell>
          <cell r="D91">
            <v>3.9375</v>
          </cell>
        </row>
        <row r="92">
          <cell r="A92">
            <v>3</v>
          </cell>
          <cell r="B92">
            <v>3.75</v>
          </cell>
          <cell r="C92">
            <v>3.5</v>
          </cell>
          <cell r="D92">
            <v>3.5625</v>
          </cell>
        </row>
        <row r="93">
          <cell r="A93">
            <v>6</v>
          </cell>
          <cell r="B93">
            <v>4</v>
          </cell>
          <cell r="C93">
            <v>3.875</v>
          </cell>
          <cell r="D93">
            <v>3.9375</v>
          </cell>
        </row>
        <row r="94">
          <cell r="A94">
            <v>1</v>
          </cell>
          <cell r="B94">
            <v>3.25</v>
          </cell>
          <cell r="C94">
            <v>3.375</v>
          </cell>
          <cell r="D94">
            <v>4.125</v>
          </cell>
        </row>
        <row r="95">
          <cell r="A95">
            <v>6</v>
          </cell>
          <cell r="B95">
            <v>3.75</v>
          </cell>
          <cell r="C95">
            <v>3.875</v>
          </cell>
          <cell r="D95">
            <v>3.75</v>
          </cell>
        </row>
        <row r="96">
          <cell r="A96">
            <v>2</v>
          </cell>
          <cell r="B96">
            <v>4.5</v>
          </cell>
          <cell r="C96">
            <v>3.75</v>
          </cell>
          <cell r="D96">
            <v>3.3125</v>
          </cell>
        </row>
        <row r="97">
          <cell r="A97">
            <v>4</v>
          </cell>
          <cell r="B97">
            <v>3.5</v>
          </cell>
          <cell r="C97">
            <v>3.25</v>
          </cell>
          <cell r="D97">
            <v>2.8125</v>
          </cell>
        </row>
        <row r="98">
          <cell r="A98">
            <v>5</v>
          </cell>
          <cell r="B98">
            <v>3.75</v>
          </cell>
          <cell r="C98">
            <v>4.125</v>
          </cell>
          <cell r="D98">
            <v>3.25</v>
          </cell>
        </row>
        <row r="99">
          <cell r="A99">
            <v>4</v>
          </cell>
          <cell r="B99">
            <v>5</v>
          </cell>
          <cell r="C99">
            <v>3</v>
          </cell>
          <cell r="D99">
            <v>3.75</v>
          </cell>
        </row>
        <row r="100">
          <cell r="A100">
            <v>6</v>
          </cell>
          <cell r="B100">
            <v>4.5</v>
          </cell>
          <cell r="C100">
            <v>3.5</v>
          </cell>
          <cell r="D100">
            <v>3.5625</v>
          </cell>
        </row>
        <row r="101">
          <cell r="A101">
            <v>4</v>
          </cell>
          <cell r="B101">
            <v>3.5</v>
          </cell>
          <cell r="C101">
            <v>2.875</v>
          </cell>
          <cell r="D101">
            <v>3.0625</v>
          </cell>
        </row>
        <row r="102">
          <cell r="A102">
            <v>2</v>
          </cell>
          <cell r="B102">
            <v>3</v>
          </cell>
          <cell r="C102">
            <v>3.125</v>
          </cell>
          <cell r="D102">
            <v>3.4375</v>
          </cell>
        </row>
        <row r="103">
          <cell r="A103">
            <v>3</v>
          </cell>
          <cell r="B103">
            <v>3.25</v>
          </cell>
          <cell r="C103">
            <v>3.25</v>
          </cell>
          <cell r="D103">
            <v>3.4375</v>
          </cell>
        </row>
        <row r="104">
          <cell r="A104">
            <v>1</v>
          </cell>
          <cell r="B104">
            <v>3</v>
          </cell>
          <cell r="C104">
            <v>2.75</v>
          </cell>
          <cell r="D104">
            <v>3.6875</v>
          </cell>
        </row>
        <row r="105">
          <cell r="A105">
            <v>1</v>
          </cell>
          <cell r="B105">
            <v>4.25</v>
          </cell>
          <cell r="C105">
            <v>3.5</v>
          </cell>
          <cell r="D105">
            <v>3.375</v>
          </cell>
        </row>
        <row r="106">
          <cell r="A106">
            <v>1</v>
          </cell>
          <cell r="B106">
            <v>4</v>
          </cell>
          <cell r="C106">
            <v>3.375</v>
          </cell>
          <cell r="D106">
            <v>3.125</v>
          </cell>
        </row>
        <row r="107">
          <cell r="A107">
            <v>5</v>
          </cell>
          <cell r="B107">
            <v>2.25</v>
          </cell>
          <cell r="C107">
            <v>3.25</v>
          </cell>
          <cell r="D107">
            <v>2.4375</v>
          </cell>
        </row>
        <row r="108">
          <cell r="A108">
            <v>5</v>
          </cell>
          <cell r="B108">
            <v>3.25</v>
          </cell>
          <cell r="C108">
            <v>3.625</v>
          </cell>
          <cell r="D108">
            <v>3.9375</v>
          </cell>
        </row>
        <row r="109">
          <cell r="A109">
            <v>3</v>
          </cell>
          <cell r="B109">
            <v>5</v>
          </cell>
          <cell r="C109">
            <v>3.875</v>
          </cell>
          <cell r="D109">
            <v>3.5625</v>
          </cell>
        </row>
        <row r="110">
          <cell r="A110">
            <v>1</v>
          </cell>
          <cell r="B110">
            <v>4.5</v>
          </cell>
          <cell r="C110">
            <v>3.625</v>
          </cell>
          <cell r="D110">
            <v>3.875</v>
          </cell>
        </row>
        <row r="111">
          <cell r="A111">
            <v>2</v>
          </cell>
          <cell r="B111">
            <v>4.5</v>
          </cell>
          <cell r="C111">
            <v>3.5</v>
          </cell>
          <cell r="D111">
            <v>3.375</v>
          </cell>
        </row>
        <row r="112">
          <cell r="A112">
            <v>4</v>
          </cell>
          <cell r="B112">
            <v>3.5</v>
          </cell>
          <cell r="C112">
            <v>3.375</v>
          </cell>
          <cell r="D112">
            <v>2.9375</v>
          </cell>
        </row>
        <row r="113">
          <cell r="A113">
            <v>5</v>
          </cell>
          <cell r="B113">
            <v>3</v>
          </cell>
          <cell r="C113">
            <v>3</v>
          </cell>
          <cell r="D113">
            <v>3.9375</v>
          </cell>
        </row>
        <row r="114">
          <cell r="A114">
            <v>2</v>
          </cell>
          <cell r="B114">
            <v>5</v>
          </cell>
          <cell r="C114">
            <v>3.5</v>
          </cell>
          <cell r="D114">
            <v>3.375</v>
          </cell>
        </row>
        <row r="115">
          <cell r="A115">
            <v>5</v>
          </cell>
          <cell r="B115">
            <v>3.5</v>
          </cell>
          <cell r="C115">
            <v>2.875</v>
          </cell>
          <cell r="D115">
            <v>3.375</v>
          </cell>
        </row>
        <row r="116">
          <cell r="A116">
            <v>5</v>
          </cell>
          <cell r="B116">
            <v>3.25</v>
          </cell>
          <cell r="C116">
            <v>2.625</v>
          </cell>
          <cell r="D116">
            <v>3.5625</v>
          </cell>
        </row>
        <row r="117">
          <cell r="A117">
            <v>2</v>
          </cell>
          <cell r="B117">
            <v>4.5</v>
          </cell>
          <cell r="C117">
            <v>2</v>
          </cell>
          <cell r="D117">
            <v>3.75</v>
          </cell>
        </row>
        <row r="118">
          <cell r="A118">
            <v>5</v>
          </cell>
          <cell r="B118">
            <v>2</v>
          </cell>
          <cell r="C118">
            <v>3.875</v>
          </cell>
          <cell r="D118">
            <v>3.25</v>
          </cell>
        </row>
        <row r="119">
          <cell r="A119">
            <v>4</v>
          </cell>
          <cell r="B119">
            <v>3.75</v>
          </cell>
          <cell r="C119">
            <v>4.5</v>
          </cell>
          <cell r="D119">
            <v>4.0625</v>
          </cell>
        </row>
        <row r="120">
          <cell r="A120">
            <v>1</v>
          </cell>
          <cell r="B120">
            <v>4.25</v>
          </cell>
          <cell r="C120">
            <v>2.875</v>
          </cell>
          <cell r="D120">
            <v>3.625</v>
          </cell>
        </row>
        <row r="121">
          <cell r="A121">
            <v>4</v>
          </cell>
          <cell r="B121">
            <v>3.5</v>
          </cell>
          <cell r="C121">
            <v>4.125</v>
          </cell>
          <cell r="D121">
            <v>3.75</v>
          </cell>
        </row>
        <row r="122">
          <cell r="A122">
            <v>4</v>
          </cell>
          <cell r="B122">
            <v>3.75</v>
          </cell>
          <cell r="C122">
            <v>3.75</v>
          </cell>
          <cell r="D122">
            <v>2.875</v>
          </cell>
        </row>
        <row r="123">
          <cell r="A123">
            <v>4</v>
          </cell>
          <cell r="B123">
            <v>3.75</v>
          </cell>
          <cell r="C123">
            <v>3.375</v>
          </cell>
          <cell r="D123">
            <v>3.375</v>
          </cell>
        </row>
        <row r="124">
          <cell r="A124">
            <v>3</v>
          </cell>
          <cell r="B124">
            <v>3</v>
          </cell>
          <cell r="C124">
            <v>3.625</v>
          </cell>
          <cell r="D124">
            <v>2.875</v>
          </cell>
        </row>
        <row r="125">
          <cell r="A125">
            <v>6</v>
          </cell>
          <cell r="B125">
            <v>1.5</v>
          </cell>
          <cell r="C125">
            <v>3.625</v>
          </cell>
          <cell r="D125">
            <v>3.0625</v>
          </cell>
        </row>
        <row r="126">
          <cell r="A126">
            <v>6</v>
          </cell>
          <cell r="B126">
            <v>3.5</v>
          </cell>
          <cell r="C126">
            <v>2.5</v>
          </cell>
          <cell r="D126">
            <v>3.5</v>
          </cell>
        </row>
        <row r="127">
          <cell r="A127">
            <v>6</v>
          </cell>
          <cell r="B127">
            <v>5</v>
          </cell>
          <cell r="C127">
            <v>3.625</v>
          </cell>
          <cell r="D127">
            <v>3.3125</v>
          </cell>
        </row>
        <row r="128">
          <cell r="A128">
            <v>4</v>
          </cell>
          <cell r="B128">
            <v>4</v>
          </cell>
          <cell r="C128">
            <v>3.125</v>
          </cell>
          <cell r="D128">
            <v>4.0625</v>
          </cell>
        </row>
        <row r="129">
          <cell r="A129">
            <v>1</v>
          </cell>
          <cell r="B129">
            <v>3.25</v>
          </cell>
          <cell r="C129">
            <v>3</v>
          </cell>
          <cell r="D129">
            <v>3.25</v>
          </cell>
        </row>
        <row r="130">
          <cell r="A130">
            <v>6</v>
          </cell>
          <cell r="B130">
            <v>4.75</v>
          </cell>
          <cell r="C130">
            <v>2.5</v>
          </cell>
          <cell r="D130">
            <v>3.1875</v>
          </cell>
        </row>
        <row r="131">
          <cell r="A131">
            <v>4</v>
          </cell>
          <cell r="B131">
            <v>5</v>
          </cell>
          <cell r="C131">
            <v>2.875</v>
          </cell>
          <cell r="D131">
            <v>3</v>
          </cell>
        </row>
        <row r="132">
          <cell r="A132">
            <v>2</v>
          </cell>
          <cell r="B132">
            <v>3.5</v>
          </cell>
          <cell r="C132">
            <v>3.375</v>
          </cell>
          <cell r="D132">
            <v>4</v>
          </cell>
        </row>
        <row r="133">
          <cell r="A133">
            <v>4</v>
          </cell>
          <cell r="B133">
            <v>2.25</v>
          </cell>
          <cell r="C133">
            <v>2.875</v>
          </cell>
          <cell r="D133">
            <v>4.3125</v>
          </cell>
        </row>
        <row r="134">
          <cell r="A134">
            <v>2</v>
          </cell>
          <cell r="B134">
            <v>2.5</v>
          </cell>
          <cell r="C134">
            <v>3.625</v>
          </cell>
          <cell r="D134">
            <v>3.4375</v>
          </cell>
        </row>
        <row r="135">
          <cell r="A135">
            <v>2</v>
          </cell>
          <cell r="B135">
            <v>4</v>
          </cell>
          <cell r="C135">
            <v>3.5</v>
          </cell>
          <cell r="D135">
            <v>4.0625</v>
          </cell>
        </row>
        <row r="136">
          <cell r="A136">
            <v>5</v>
          </cell>
          <cell r="B136">
            <v>3</v>
          </cell>
          <cell r="C136">
            <v>3.875</v>
          </cell>
          <cell r="D136">
            <v>3.375</v>
          </cell>
        </row>
        <row r="137">
          <cell r="A137">
            <v>4</v>
          </cell>
          <cell r="B137">
            <v>3.75</v>
          </cell>
          <cell r="C137">
            <v>3.5</v>
          </cell>
          <cell r="D137">
            <v>3.625</v>
          </cell>
        </row>
        <row r="138">
          <cell r="A138">
            <v>2</v>
          </cell>
          <cell r="B138">
            <v>3</v>
          </cell>
          <cell r="C138">
            <v>2.5</v>
          </cell>
          <cell r="D138">
            <v>2.875</v>
          </cell>
        </row>
        <row r="139">
          <cell r="A139">
            <v>6</v>
          </cell>
          <cell r="B139">
            <v>3.25</v>
          </cell>
          <cell r="C139">
            <v>4.375</v>
          </cell>
          <cell r="D139">
            <v>3.6875</v>
          </cell>
        </row>
        <row r="140">
          <cell r="A140">
            <v>2</v>
          </cell>
          <cell r="B140">
            <v>4</v>
          </cell>
          <cell r="C140">
            <v>3.875</v>
          </cell>
          <cell r="D140">
            <v>3.375</v>
          </cell>
        </row>
        <row r="141">
          <cell r="A141">
            <v>5</v>
          </cell>
          <cell r="B141">
            <v>3</v>
          </cell>
          <cell r="C141">
            <v>2.75</v>
          </cell>
          <cell r="D141">
            <v>3.75</v>
          </cell>
        </row>
        <row r="142">
          <cell r="A142">
            <v>4</v>
          </cell>
          <cell r="B142">
            <v>3.5</v>
          </cell>
          <cell r="C142">
            <v>4.25</v>
          </cell>
          <cell r="D142">
            <v>3.5625</v>
          </cell>
        </row>
        <row r="143">
          <cell r="A143">
            <v>5</v>
          </cell>
          <cell r="B143">
            <v>3.25</v>
          </cell>
          <cell r="C143">
            <v>3.375</v>
          </cell>
          <cell r="D143">
            <v>3.6875</v>
          </cell>
        </row>
        <row r="144">
          <cell r="A144">
            <v>5</v>
          </cell>
          <cell r="B144">
            <v>3.75</v>
          </cell>
          <cell r="C144">
            <v>3.5</v>
          </cell>
          <cell r="D144">
            <v>4.3125</v>
          </cell>
        </row>
        <row r="145">
          <cell r="A145">
            <v>5</v>
          </cell>
          <cell r="B145">
            <v>3.75</v>
          </cell>
          <cell r="C145">
            <v>3.5</v>
          </cell>
          <cell r="D145">
            <v>3.375</v>
          </cell>
        </row>
        <row r="146">
          <cell r="A146">
            <v>6</v>
          </cell>
          <cell r="B146">
            <v>2.75</v>
          </cell>
          <cell r="C146">
            <v>4.125</v>
          </cell>
          <cell r="D146">
            <v>3</v>
          </cell>
        </row>
        <row r="147">
          <cell r="A147">
            <v>6</v>
          </cell>
          <cell r="B147">
            <v>5.25</v>
          </cell>
          <cell r="C147">
            <v>3.875</v>
          </cell>
          <cell r="D147">
            <v>3.75</v>
          </cell>
        </row>
        <row r="148">
          <cell r="A148">
            <v>6</v>
          </cell>
          <cell r="B148">
            <v>2.25</v>
          </cell>
          <cell r="C148">
            <v>4.125</v>
          </cell>
          <cell r="D148">
            <v>3.125</v>
          </cell>
        </row>
        <row r="149">
          <cell r="A149">
            <v>4</v>
          </cell>
          <cell r="B149">
            <v>3.5</v>
          </cell>
          <cell r="C149">
            <v>3.625</v>
          </cell>
          <cell r="D149">
            <v>3.5625</v>
          </cell>
        </row>
        <row r="150">
          <cell r="A150">
            <v>5</v>
          </cell>
          <cell r="B150">
            <v>3</v>
          </cell>
          <cell r="C150">
            <v>3.125</v>
          </cell>
          <cell r="D150">
            <v>4</v>
          </cell>
        </row>
        <row r="151">
          <cell r="A151">
            <v>6</v>
          </cell>
          <cell r="B151">
            <v>2.5</v>
          </cell>
          <cell r="C151">
            <v>3.625</v>
          </cell>
          <cell r="D151">
            <v>3.4375</v>
          </cell>
        </row>
        <row r="152">
          <cell r="A152">
            <v>4</v>
          </cell>
          <cell r="B152">
            <v>3.5</v>
          </cell>
          <cell r="C152">
            <v>3.75</v>
          </cell>
          <cell r="D152">
            <v>3.9375</v>
          </cell>
        </row>
        <row r="153">
          <cell r="A153">
            <v>2</v>
          </cell>
          <cell r="B153">
            <v>3.25</v>
          </cell>
          <cell r="C153">
            <v>3.75</v>
          </cell>
          <cell r="D153">
            <v>4.0625</v>
          </cell>
        </row>
        <row r="154">
          <cell r="A154">
            <v>6</v>
          </cell>
          <cell r="B154">
            <v>4</v>
          </cell>
          <cell r="C154">
            <v>3.75</v>
          </cell>
          <cell r="D154">
            <v>3.125</v>
          </cell>
        </row>
        <row r="155">
          <cell r="A155">
            <v>2</v>
          </cell>
          <cell r="B155">
            <v>3.25</v>
          </cell>
          <cell r="C155">
            <v>2.375</v>
          </cell>
          <cell r="D155">
            <v>3.9375</v>
          </cell>
        </row>
        <row r="156">
          <cell r="A156">
            <v>1</v>
          </cell>
          <cell r="B156">
            <v>4</v>
          </cell>
          <cell r="C156">
            <v>2.625</v>
          </cell>
          <cell r="D156">
            <v>3.375</v>
          </cell>
        </row>
        <row r="157">
          <cell r="A157">
            <v>5</v>
          </cell>
          <cell r="B157">
            <v>4.25</v>
          </cell>
          <cell r="C157">
            <v>4</v>
          </cell>
          <cell r="D157">
            <v>3.75</v>
          </cell>
        </row>
        <row r="158">
          <cell r="A158">
            <v>3</v>
          </cell>
          <cell r="B158">
            <v>2.5</v>
          </cell>
          <cell r="C158">
            <v>3.875</v>
          </cell>
          <cell r="D158">
            <v>3.25</v>
          </cell>
        </row>
        <row r="159">
          <cell r="A159">
            <v>3</v>
          </cell>
          <cell r="B159">
            <v>3.75</v>
          </cell>
          <cell r="C159">
            <v>3.5</v>
          </cell>
          <cell r="D159">
            <v>2.875</v>
          </cell>
        </row>
        <row r="160">
          <cell r="A160">
            <v>4</v>
          </cell>
          <cell r="B160">
            <v>2.5</v>
          </cell>
          <cell r="C160">
            <v>3.5</v>
          </cell>
          <cell r="D160">
            <v>3.125</v>
          </cell>
        </row>
        <row r="161">
          <cell r="A161">
            <v>3</v>
          </cell>
          <cell r="B161">
            <v>4.25</v>
          </cell>
          <cell r="C161">
            <v>2.625</v>
          </cell>
          <cell r="D161">
            <v>3.375</v>
          </cell>
        </row>
        <row r="162">
          <cell r="A162">
            <v>3</v>
          </cell>
          <cell r="B162">
            <v>2.25</v>
          </cell>
          <cell r="C162">
            <v>2.5</v>
          </cell>
          <cell r="D162">
            <v>3.1875</v>
          </cell>
        </row>
        <row r="163">
          <cell r="A163">
            <v>4</v>
          </cell>
          <cell r="B163">
            <v>3.75</v>
          </cell>
          <cell r="C163">
            <v>3.625</v>
          </cell>
          <cell r="D163">
            <v>3.1875</v>
          </cell>
        </row>
        <row r="164">
          <cell r="A164">
            <v>1</v>
          </cell>
          <cell r="B164">
            <v>3</v>
          </cell>
          <cell r="C164">
            <v>3</v>
          </cell>
          <cell r="D164">
            <v>3.375</v>
          </cell>
        </row>
        <row r="165">
          <cell r="A165">
            <v>6</v>
          </cell>
          <cell r="B165">
            <v>4.5</v>
          </cell>
          <cell r="C165">
            <v>3.625</v>
          </cell>
          <cell r="D165">
            <v>3.1875</v>
          </cell>
        </row>
        <row r="166">
          <cell r="A166">
            <v>4</v>
          </cell>
          <cell r="B166">
            <v>3</v>
          </cell>
          <cell r="C166">
            <v>3</v>
          </cell>
          <cell r="D166">
            <v>4</v>
          </cell>
        </row>
        <row r="167">
          <cell r="A167">
            <v>6</v>
          </cell>
          <cell r="B167">
            <v>4.75</v>
          </cell>
          <cell r="C167">
            <v>4.125</v>
          </cell>
          <cell r="D167">
            <v>2.75</v>
          </cell>
        </row>
        <row r="168">
          <cell r="A168">
            <v>6</v>
          </cell>
          <cell r="B168">
            <v>3.25</v>
          </cell>
          <cell r="C168">
            <v>3.5</v>
          </cell>
          <cell r="D168">
            <v>3.375</v>
          </cell>
        </row>
        <row r="169">
          <cell r="A169">
            <v>4</v>
          </cell>
          <cell r="B169">
            <v>5</v>
          </cell>
          <cell r="C169">
            <v>3.125</v>
          </cell>
          <cell r="D169">
            <v>2.9375</v>
          </cell>
        </row>
        <row r="170">
          <cell r="A170">
            <v>4</v>
          </cell>
          <cell r="B170">
            <v>5.5</v>
          </cell>
          <cell r="C170">
            <v>3.75</v>
          </cell>
          <cell r="D170">
            <v>4.25</v>
          </cell>
        </row>
        <row r="171">
          <cell r="A171">
            <v>6</v>
          </cell>
          <cell r="B171">
            <v>3</v>
          </cell>
          <cell r="C171">
            <v>4.25</v>
          </cell>
          <cell r="D171">
            <v>4</v>
          </cell>
        </row>
        <row r="172">
          <cell r="A172">
            <v>3</v>
          </cell>
          <cell r="B172">
            <v>4</v>
          </cell>
          <cell r="C172">
            <v>3.5</v>
          </cell>
          <cell r="D172">
            <v>3.125</v>
          </cell>
        </row>
        <row r="173">
          <cell r="A173">
            <v>4</v>
          </cell>
          <cell r="B173">
            <v>4.5</v>
          </cell>
          <cell r="C173">
            <v>2.5</v>
          </cell>
          <cell r="D173">
            <v>2.875</v>
          </cell>
        </row>
        <row r="174">
          <cell r="A174">
            <v>6</v>
          </cell>
          <cell r="B174">
            <v>3.5</v>
          </cell>
          <cell r="C174">
            <v>3.875</v>
          </cell>
          <cell r="D174">
            <v>3.625</v>
          </cell>
        </row>
        <row r="175">
          <cell r="A175">
            <v>6</v>
          </cell>
          <cell r="B175">
            <v>3.5</v>
          </cell>
          <cell r="C175">
            <v>4.25</v>
          </cell>
          <cell r="D175">
            <v>3.75</v>
          </cell>
        </row>
        <row r="176">
          <cell r="A176">
            <v>2</v>
          </cell>
          <cell r="B176">
            <v>2.25</v>
          </cell>
          <cell r="C176">
            <v>3.125</v>
          </cell>
          <cell r="D176">
            <v>3.125</v>
          </cell>
        </row>
        <row r="177">
          <cell r="A177">
            <v>5</v>
          </cell>
          <cell r="B177">
            <v>3.75</v>
          </cell>
          <cell r="C177">
            <v>4.25</v>
          </cell>
          <cell r="D177">
            <v>3.5</v>
          </cell>
        </row>
        <row r="178">
          <cell r="A178">
            <v>5</v>
          </cell>
          <cell r="B178">
            <v>4.25</v>
          </cell>
          <cell r="C178">
            <v>3.875</v>
          </cell>
          <cell r="D178">
            <v>4.4375</v>
          </cell>
        </row>
        <row r="179">
          <cell r="A179">
            <v>3</v>
          </cell>
          <cell r="B179">
            <v>2.75</v>
          </cell>
          <cell r="C179">
            <v>4.625</v>
          </cell>
          <cell r="D179">
            <v>3.125</v>
          </cell>
        </row>
        <row r="180">
          <cell r="A180">
            <v>1</v>
          </cell>
          <cell r="B180">
            <v>3.5</v>
          </cell>
          <cell r="C180">
            <v>3</v>
          </cell>
          <cell r="D180">
            <v>4.1875</v>
          </cell>
        </row>
        <row r="181">
          <cell r="A181">
            <v>5</v>
          </cell>
          <cell r="B181">
            <v>3.75</v>
          </cell>
          <cell r="C181">
            <v>3.625</v>
          </cell>
          <cell r="D181">
            <v>3.75</v>
          </cell>
        </row>
        <row r="182">
          <cell r="A182">
            <v>4</v>
          </cell>
          <cell r="B182">
            <v>2.5</v>
          </cell>
          <cell r="C182">
            <v>4.125</v>
          </cell>
          <cell r="D182">
            <v>3.5625</v>
          </cell>
        </row>
        <row r="183">
          <cell r="A183">
            <v>5</v>
          </cell>
          <cell r="B183">
            <v>3.75</v>
          </cell>
          <cell r="C183">
            <v>3.125</v>
          </cell>
          <cell r="D183">
            <v>3.625</v>
          </cell>
        </row>
        <row r="184">
          <cell r="A184">
            <v>5</v>
          </cell>
          <cell r="B184">
            <v>3.5</v>
          </cell>
          <cell r="C184">
            <v>3.625</v>
          </cell>
          <cell r="D184">
            <v>3.125</v>
          </cell>
        </row>
        <row r="185">
          <cell r="A185">
            <v>1</v>
          </cell>
          <cell r="B185">
            <v>3.5</v>
          </cell>
          <cell r="C185">
            <v>3.375</v>
          </cell>
          <cell r="D185">
            <v>3.9375</v>
          </cell>
        </row>
        <row r="186">
          <cell r="A186">
            <v>4</v>
          </cell>
          <cell r="B186">
            <v>3.5</v>
          </cell>
          <cell r="C186">
            <v>2.75</v>
          </cell>
          <cell r="D186">
            <v>3.4375</v>
          </cell>
        </row>
        <row r="187">
          <cell r="A187">
            <v>5</v>
          </cell>
          <cell r="B187">
            <v>3.5</v>
          </cell>
          <cell r="C187">
            <v>4.125</v>
          </cell>
          <cell r="D187">
            <v>3.5</v>
          </cell>
        </row>
        <row r="188">
          <cell r="A188">
            <v>1</v>
          </cell>
          <cell r="B188">
            <v>2.5</v>
          </cell>
          <cell r="C188">
            <v>2.75</v>
          </cell>
          <cell r="D188">
            <v>3.375</v>
          </cell>
        </row>
        <row r="189">
          <cell r="A189">
            <v>1</v>
          </cell>
          <cell r="B189">
            <v>3</v>
          </cell>
          <cell r="C189">
            <v>4.125</v>
          </cell>
          <cell r="D189">
            <v>3.25</v>
          </cell>
        </row>
        <row r="190">
          <cell r="A190">
            <v>3</v>
          </cell>
          <cell r="B190">
            <v>4.25</v>
          </cell>
          <cell r="C190">
            <v>2.25</v>
          </cell>
          <cell r="D190">
            <v>3.25</v>
          </cell>
        </row>
        <row r="191">
          <cell r="A191">
            <v>6</v>
          </cell>
          <cell r="B191">
            <v>4.75</v>
          </cell>
          <cell r="C191">
            <v>3.75</v>
          </cell>
          <cell r="D191">
            <v>3.5</v>
          </cell>
        </row>
        <row r="192">
          <cell r="A192">
            <v>2</v>
          </cell>
          <cell r="B192">
            <v>4.5</v>
          </cell>
          <cell r="C192">
            <v>3</v>
          </cell>
          <cell r="D192">
            <v>4.125</v>
          </cell>
        </row>
        <row r="193">
          <cell r="A193">
            <v>6</v>
          </cell>
          <cell r="B193">
            <v>3.75</v>
          </cell>
          <cell r="C193">
            <v>3.125</v>
          </cell>
          <cell r="D193">
            <v>3.3125</v>
          </cell>
        </row>
        <row r="194">
          <cell r="A194">
            <v>1</v>
          </cell>
          <cell r="B194">
            <v>3.75</v>
          </cell>
          <cell r="C194">
            <v>3</v>
          </cell>
          <cell r="D194">
            <v>3.3125</v>
          </cell>
        </row>
        <row r="195">
          <cell r="A195">
            <v>4</v>
          </cell>
          <cell r="B195">
            <v>4.75</v>
          </cell>
          <cell r="C195">
            <v>2.875</v>
          </cell>
          <cell r="D195">
            <v>3.75</v>
          </cell>
        </row>
        <row r="196">
          <cell r="A196">
            <v>3</v>
          </cell>
          <cell r="B196">
            <v>3</v>
          </cell>
          <cell r="C196">
            <v>3.375</v>
          </cell>
          <cell r="D196">
            <v>3.8125</v>
          </cell>
        </row>
        <row r="197">
          <cell r="A197">
            <v>3</v>
          </cell>
          <cell r="B197">
            <v>3.25</v>
          </cell>
          <cell r="C197">
            <v>3.625</v>
          </cell>
          <cell r="D197">
            <v>3.9375</v>
          </cell>
        </row>
        <row r="198">
          <cell r="A198">
            <v>4</v>
          </cell>
          <cell r="B198">
            <v>4</v>
          </cell>
          <cell r="C198">
            <v>4.125</v>
          </cell>
          <cell r="D198">
            <v>3.375</v>
          </cell>
        </row>
        <row r="199">
          <cell r="A199">
            <v>4</v>
          </cell>
          <cell r="B199">
            <v>3</v>
          </cell>
          <cell r="C199">
            <v>3.25</v>
          </cell>
          <cell r="D199">
            <v>4.3125</v>
          </cell>
        </row>
        <row r="200">
          <cell r="A200">
            <v>1</v>
          </cell>
          <cell r="B200">
            <v>3.75</v>
          </cell>
          <cell r="C200">
            <v>4.75</v>
          </cell>
          <cell r="D200">
            <v>3.0625</v>
          </cell>
        </row>
        <row r="201">
          <cell r="A201">
            <v>3</v>
          </cell>
          <cell r="B201">
            <v>4.25</v>
          </cell>
          <cell r="C201">
            <v>4.25</v>
          </cell>
          <cell r="D201">
            <v>2.5</v>
          </cell>
        </row>
        <row r="202">
          <cell r="A202">
            <v>4</v>
          </cell>
          <cell r="B202">
            <v>4.5</v>
          </cell>
          <cell r="C202">
            <v>2.625</v>
          </cell>
          <cell r="D202">
            <v>3.3125</v>
          </cell>
        </row>
        <row r="203">
          <cell r="A203">
            <v>3</v>
          </cell>
          <cell r="B203">
            <v>3.25</v>
          </cell>
          <cell r="C203">
            <v>3.5</v>
          </cell>
          <cell r="D203">
            <v>3.0625</v>
          </cell>
        </row>
        <row r="204">
          <cell r="A204">
            <v>1</v>
          </cell>
          <cell r="B204">
            <v>3.25</v>
          </cell>
          <cell r="C204">
            <v>3.625</v>
          </cell>
          <cell r="D204">
            <v>3.5</v>
          </cell>
        </row>
        <row r="205">
          <cell r="A205">
            <v>3</v>
          </cell>
          <cell r="B205">
            <v>1.75</v>
          </cell>
          <cell r="C205">
            <v>2.875</v>
          </cell>
          <cell r="D205">
            <v>4.125</v>
          </cell>
        </row>
        <row r="206">
          <cell r="A206">
            <v>2</v>
          </cell>
          <cell r="B206">
            <v>4.75</v>
          </cell>
          <cell r="C206">
            <v>3.625</v>
          </cell>
          <cell r="D206">
            <v>3.125</v>
          </cell>
        </row>
        <row r="207">
          <cell r="A207">
            <v>6</v>
          </cell>
          <cell r="B207">
            <v>4.5</v>
          </cell>
          <cell r="C207">
            <v>2.875</v>
          </cell>
          <cell r="D207">
            <v>3.25</v>
          </cell>
        </row>
        <row r="208">
          <cell r="A208">
            <v>2</v>
          </cell>
          <cell r="B208">
            <v>4.25</v>
          </cell>
          <cell r="C208">
            <v>3.75</v>
          </cell>
          <cell r="D208">
            <v>3.3125</v>
          </cell>
        </row>
        <row r="209">
          <cell r="A209">
            <v>3</v>
          </cell>
          <cell r="B209">
            <v>3</v>
          </cell>
          <cell r="C209">
            <v>3.125</v>
          </cell>
          <cell r="D209">
            <v>3.25</v>
          </cell>
        </row>
        <row r="210">
          <cell r="A210">
            <v>1</v>
          </cell>
          <cell r="B210">
            <v>5</v>
          </cell>
          <cell r="C210">
            <v>3.125</v>
          </cell>
          <cell r="D210">
            <v>3.6875</v>
          </cell>
        </row>
        <row r="211">
          <cell r="A211">
            <v>1</v>
          </cell>
          <cell r="B211">
            <v>3.75</v>
          </cell>
          <cell r="C211">
            <v>3</v>
          </cell>
          <cell r="D211">
            <v>3.25</v>
          </cell>
        </row>
        <row r="212">
          <cell r="A212">
            <v>4</v>
          </cell>
          <cell r="B212">
            <v>4</v>
          </cell>
          <cell r="C212">
            <v>4</v>
          </cell>
          <cell r="D212">
            <v>3.5625</v>
          </cell>
        </row>
        <row r="213">
          <cell r="A213">
            <v>6</v>
          </cell>
          <cell r="B213">
            <v>4.25</v>
          </cell>
          <cell r="C213">
            <v>3</v>
          </cell>
          <cell r="D213">
            <v>2.9375</v>
          </cell>
        </row>
        <row r="214">
          <cell r="A214">
            <v>1</v>
          </cell>
          <cell r="B214">
            <v>2.5</v>
          </cell>
          <cell r="C214">
            <v>3.125</v>
          </cell>
          <cell r="D214">
            <v>3</v>
          </cell>
        </row>
        <row r="215">
          <cell r="A215">
            <v>4</v>
          </cell>
          <cell r="B215">
            <v>3.75</v>
          </cell>
          <cell r="C215">
            <v>3.125</v>
          </cell>
          <cell r="D215">
            <v>4</v>
          </cell>
        </row>
        <row r="216">
          <cell r="A216">
            <v>2</v>
          </cell>
          <cell r="B216">
            <v>4.75</v>
          </cell>
          <cell r="C216">
            <v>3.75</v>
          </cell>
          <cell r="D216">
            <v>3.625</v>
          </cell>
        </row>
        <row r="217">
          <cell r="A217">
            <v>6</v>
          </cell>
          <cell r="B217">
            <v>4.25</v>
          </cell>
          <cell r="C217">
            <v>3.125</v>
          </cell>
          <cell r="D217">
            <v>3.625</v>
          </cell>
        </row>
        <row r="218">
          <cell r="A218">
            <v>3</v>
          </cell>
          <cell r="B218">
            <v>2.75</v>
          </cell>
          <cell r="C218">
            <v>3.875</v>
          </cell>
          <cell r="D218">
            <v>3.0625</v>
          </cell>
        </row>
        <row r="219">
          <cell r="A219">
            <v>4</v>
          </cell>
          <cell r="B219">
            <v>3.75</v>
          </cell>
          <cell r="C219">
            <v>3.125</v>
          </cell>
          <cell r="D219">
            <v>3.875</v>
          </cell>
        </row>
        <row r="220">
          <cell r="A220">
            <v>2</v>
          </cell>
          <cell r="B220">
            <v>3.5</v>
          </cell>
          <cell r="C220">
            <v>3.5</v>
          </cell>
          <cell r="D220">
            <v>3.9375</v>
          </cell>
        </row>
        <row r="221">
          <cell r="A221">
            <v>5</v>
          </cell>
          <cell r="B221">
            <v>4.75</v>
          </cell>
          <cell r="C221">
            <v>3.75</v>
          </cell>
          <cell r="D221">
            <v>3</v>
          </cell>
        </row>
        <row r="222">
          <cell r="A222">
            <v>5</v>
          </cell>
          <cell r="B222">
            <v>4.25</v>
          </cell>
          <cell r="C222">
            <v>3.375</v>
          </cell>
          <cell r="D222">
            <v>2.8125</v>
          </cell>
        </row>
        <row r="223">
          <cell r="A223">
            <v>1</v>
          </cell>
          <cell r="B223">
            <v>3.25</v>
          </cell>
          <cell r="C223">
            <v>4.625</v>
          </cell>
          <cell r="D223">
            <v>3.3125</v>
          </cell>
        </row>
        <row r="224">
          <cell r="A224">
            <v>5</v>
          </cell>
          <cell r="B224">
            <v>3.25</v>
          </cell>
          <cell r="C224">
            <v>3.75</v>
          </cell>
          <cell r="D224">
            <v>3.3125</v>
          </cell>
        </row>
        <row r="225">
          <cell r="A225">
            <v>5</v>
          </cell>
          <cell r="B225">
            <v>4.25</v>
          </cell>
          <cell r="C225">
            <v>3.125</v>
          </cell>
          <cell r="D225">
            <v>3.3125</v>
          </cell>
        </row>
        <row r="226">
          <cell r="A226">
            <v>3</v>
          </cell>
          <cell r="B226">
            <v>3.5</v>
          </cell>
          <cell r="C226">
            <v>3.125</v>
          </cell>
          <cell r="D226">
            <v>3.625</v>
          </cell>
        </row>
        <row r="227">
          <cell r="A227">
            <v>4</v>
          </cell>
          <cell r="B227">
            <v>3.25</v>
          </cell>
          <cell r="C227">
            <v>3.375</v>
          </cell>
          <cell r="D227">
            <v>3.375</v>
          </cell>
        </row>
        <row r="228">
          <cell r="A228">
            <v>4</v>
          </cell>
          <cell r="B228">
            <v>4.5</v>
          </cell>
          <cell r="C228">
            <v>3</v>
          </cell>
          <cell r="D228">
            <v>3.3125</v>
          </cell>
        </row>
        <row r="229">
          <cell r="A229">
            <v>1</v>
          </cell>
          <cell r="B229">
            <v>5</v>
          </cell>
          <cell r="C229">
            <v>2.625</v>
          </cell>
          <cell r="D229">
            <v>3.5</v>
          </cell>
        </row>
        <row r="230">
          <cell r="A230">
            <v>4</v>
          </cell>
          <cell r="B230">
            <v>3.75</v>
          </cell>
          <cell r="C230">
            <v>4.125</v>
          </cell>
          <cell r="D230">
            <v>3.375</v>
          </cell>
        </row>
        <row r="231">
          <cell r="A231">
            <v>3</v>
          </cell>
          <cell r="B231">
            <v>4.5</v>
          </cell>
          <cell r="C231">
            <v>2.5</v>
          </cell>
          <cell r="D231">
            <v>2.875</v>
          </cell>
        </row>
        <row r="232">
          <cell r="A232">
            <v>6</v>
          </cell>
          <cell r="B232">
            <v>4.25</v>
          </cell>
          <cell r="C232">
            <v>2.75</v>
          </cell>
          <cell r="D232">
            <v>3.25</v>
          </cell>
        </row>
        <row r="233">
          <cell r="A233">
            <v>2</v>
          </cell>
          <cell r="B233">
            <v>3.25</v>
          </cell>
          <cell r="C233">
            <v>4.125</v>
          </cell>
          <cell r="D233">
            <v>3.5</v>
          </cell>
        </row>
        <row r="234">
          <cell r="A234">
            <v>5</v>
          </cell>
          <cell r="B234">
            <v>4.25</v>
          </cell>
          <cell r="C234">
            <v>3.625</v>
          </cell>
          <cell r="D234">
            <v>2.6875</v>
          </cell>
        </row>
        <row r="235">
          <cell r="A235">
            <v>2</v>
          </cell>
          <cell r="B235">
            <v>3</v>
          </cell>
          <cell r="C235">
            <v>2.875</v>
          </cell>
          <cell r="D235">
            <v>3.4375</v>
          </cell>
        </row>
        <row r="236">
          <cell r="A236">
            <v>3</v>
          </cell>
          <cell r="B236">
            <v>3.25</v>
          </cell>
          <cell r="C236">
            <v>3.375</v>
          </cell>
          <cell r="D236">
            <v>3.1875</v>
          </cell>
        </row>
        <row r="237">
          <cell r="A237">
            <v>1</v>
          </cell>
          <cell r="B237">
            <v>2.75</v>
          </cell>
          <cell r="C237">
            <v>3.625</v>
          </cell>
          <cell r="D237">
            <v>4.0625</v>
          </cell>
        </row>
        <row r="238">
          <cell r="A238">
            <v>5</v>
          </cell>
          <cell r="B238">
            <v>3.25</v>
          </cell>
          <cell r="C238">
            <v>3.625</v>
          </cell>
          <cell r="D238">
            <v>3.25</v>
          </cell>
        </row>
        <row r="239">
          <cell r="A239">
            <v>4</v>
          </cell>
          <cell r="B239">
            <v>3.75</v>
          </cell>
          <cell r="C239">
            <v>4.5</v>
          </cell>
          <cell r="D239">
            <v>4.25</v>
          </cell>
        </row>
        <row r="240">
          <cell r="A240">
            <v>5</v>
          </cell>
          <cell r="B240">
            <v>4.25</v>
          </cell>
          <cell r="C240">
            <v>2.875</v>
          </cell>
          <cell r="D240">
            <v>3.5</v>
          </cell>
        </row>
        <row r="241">
          <cell r="A241">
            <v>2</v>
          </cell>
          <cell r="B241">
            <v>2.75</v>
          </cell>
          <cell r="C241">
            <v>2.25</v>
          </cell>
          <cell r="D241">
            <v>3.5</v>
          </cell>
        </row>
        <row r="242">
          <cell r="A242">
            <v>4</v>
          </cell>
          <cell r="B242">
            <v>4.25</v>
          </cell>
          <cell r="C242">
            <v>3</v>
          </cell>
          <cell r="D242">
            <v>3.5625</v>
          </cell>
        </row>
        <row r="243">
          <cell r="A243">
            <v>3</v>
          </cell>
          <cell r="B243">
            <v>3</v>
          </cell>
          <cell r="C243">
            <v>3.25</v>
          </cell>
          <cell r="D243">
            <v>4.25</v>
          </cell>
        </row>
        <row r="244">
          <cell r="A244">
            <v>5</v>
          </cell>
          <cell r="B244">
            <v>5.25</v>
          </cell>
          <cell r="C244">
            <v>2.125</v>
          </cell>
          <cell r="D244">
            <v>3.25</v>
          </cell>
        </row>
        <row r="245">
          <cell r="A245">
            <v>5</v>
          </cell>
          <cell r="B245">
            <v>3.75</v>
          </cell>
          <cell r="C245">
            <v>3.875</v>
          </cell>
          <cell r="D245">
            <v>3.75</v>
          </cell>
        </row>
        <row r="246">
          <cell r="A246">
            <v>5</v>
          </cell>
          <cell r="B246">
            <v>2.75</v>
          </cell>
          <cell r="C246">
            <v>3.875</v>
          </cell>
          <cell r="D246">
            <v>3.5625</v>
          </cell>
        </row>
        <row r="247">
          <cell r="A247">
            <v>4</v>
          </cell>
          <cell r="B247">
            <v>3.25</v>
          </cell>
          <cell r="C247">
            <v>3.5</v>
          </cell>
          <cell r="D247">
            <v>3.3125</v>
          </cell>
        </row>
        <row r="248">
          <cell r="A248">
            <v>4</v>
          </cell>
          <cell r="B248">
            <v>3.5</v>
          </cell>
          <cell r="C248">
            <v>3.875</v>
          </cell>
          <cell r="D248">
            <v>3.5</v>
          </cell>
        </row>
        <row r="249">
          <cell r="A249">
            <v>4</v>
          </cell>
          <cell r="B249">
            <v>2.5</v>
          </cell>
          <cell r="C249">
            <v>4.125</v>
          </cell>
          <cell r="D249">
            <v>4.1875</v>
          </cell>
        </row>
        <row r="250">
          <cell r="A250">
            <v>6</v>
          </cell>
          <cell r="B250">
            <v>3.75</v>
          </cell>
          <cell r="C250">
            <v>3.5</v>
          </cell>
          <cell r="D250">
            <v>3.9375</v>
          </cell>
        </row>
        <row r="251">
          <cell r="A251">
            <v>3</v>
          </cell>
          <cell r="B251">
            <v>3.25</v>
          </cell>
          <cell r="C251">
            <v>2.625</v>
          </cell>
          <cell r="D251">
            <v>2.9375</v>
          </cell>
        </row>
        <row r="252">
          <cell r="A252">
            <v>1</v>
          </cell>
          <cell r="B252">
            <v>2.75</v>
          </cell>
          <cell r="C252">
            <v>4.5</v>
          </cell>
          <cell r="D252">
            <v>3.5</v>
          </cell>
        </row>
        <row r="253">
          <cell r="A253">
            <v>3</v>
          </cell>
          <cell r="B253">
            <v>4</v>
          </cell>
          <cell r="C253">
            <v>3.75</v>
          </cell>
          <cell r="D253">
            <v>4.125</v>
          </cell>
        </row>
        <row r="254">
          <cell r="A254">
            <v>3</v>
          </cell>
          <cell r="B254">
            <v>2</v>
          </cell>
          <cell r="C254">
            <v>4.5</v>
          </cell>
          <cell r="D254">
            <v>2.875</v>
          </cell>
        </row>
        <row r="255">
          <cell r="A255">
            <v>6</v>
          </cell>
          <cell r="B255">
            <v>2</v>
          </cell>
          <cell r="C255">
            <v>4.125</v>
          </cell>
          <cell r="D255">
            <v>2.8125</v>
          </cell>
        </row>
        <row r="256">
          <cell r="A256">
            <v>5</v>
          </cell>
          <cell r="B256">
            <v>2</v>
          </cell>
          <cell r="C256">
            <v>3.875</v>
          </cell>
          <cell r="D256">
            <v>3.5625</v>
          </cell>
        </row>
        <row r="257">
          <cell r="A257">
            <v>6</v>
          </cell>
          <cell r="B257">
            <v>3.25</v>
          </cell>
          <cell r="C257">
            <v>2.75</v>
          </cell>
          <cell r="D257">
            <v>2.625</v>
          </cell>
        </row>
        <row r="258">
          <cell r="A258">
            <v>5</v>
          </cell>
          <cell r="B258">
            <v>3.75</v>
          </cell>
          <cell r="C258">
            <v>3.5</v>
          </cell>
          <cell r="D258">
            <v>2.9375</v>
          </cell>
        </row>
        <row r="259">
          <cell r="A259">
            <v>1</v>
          </cell>
          <cell r="B259">
            <v>3.5</v>
          </cell>
          <cell r="C259">
            <v>3.375</v>
          </cell>
          <cell r="D259">
            <v>3</v>
          </cell>
        </row>
        <row r="260">
          <cell r="A260">
            <v>1</v>
          </cell>
          <cell r="B260">
            <v>3.25</v>
          </cell>
          <cell r="C260">
            <v>3</v>
          </cell>
          <cell r="D260">
            <v>3.4375</v>
          </cell>
        </row>
        <row r="261">
          <cell r="A261">
            <v>6</v>
          </cell>
          <cell r="B261">
            <v>5.25</v>
          </cell>
          <cell r="C261">
            <v>3.75</v>
          </cell>
          <cell r="D261">
            <v>3.8125</v>
          </cell>
        </row>
        <row r="262">
          <cell r="A262">
            <v>6</v>
          </cell>
          <cell r="B262">
            <v>4</v>
          </cell>
          <cell r="C262">
            <v>3.5</v>
          </cell>
          <cell r="D262">
            <v>2.9375</v>
          </cell>
        </row>
        <row r="263">
          <cell r="A263">
            <v>6</v>
          </cell>
          <cell r="B263">
            <v>4</v>
          </cell>
          <cell r="C263">
            <v>3.75</v>
          </cell>
          <cell r="D263">
            <v>3.6875</v>
          </cell>
        </row>
        <row r="264">
          <cell r="A264">
            <v>1</v>
          </cell>
          <cell r="B264">
            <v>4</v>
          </cell>
          <cell r="C264">
            <v>2.625</v>
          </cell>
          <cell r="D264">
            <v>3.5625</v>
          </cell>
        </row>
        <row r="265">
          <cell r="A265">
            <v>1</v>
          </cell>
          <cell r="B265">
            <v>3.75</v>
          </cell>
          <cell r="C265">
            <v>4.125</v>
          </cell>
          <cell r="D265">
            <v>3.5625</v>
          </cell>
        </row>
        <row r="266">
          <cell r="A266">
            <v>1</v>
          </cell>
          <cell r="B266">
            <v>2.75</v>
          </cell>
          <cell r="C266">
            <v>5</v>
          </cell>
          <cell r="D266">
            <v>3.125</v>
          </cell>
        </row>
        <row r="267">
          <cell r="A267">
            <v>6</v>
          </cell>
          <cell r="B267">
            <v>2.25</v>
          </cell>
          <cell r="C267">
            <v>2.25</v>
          </cell>
          <cell r="D267">
            <v>3.125</v>
          </cell>
        </row>
        <row r="268">
          <cell r="A268">
            <v>5</v>
          </cell>
          <cell r="B268">
            <v>4.75</v>
          </cell>
          <cell r="C268">
            <v>3.875</v>
          </cell>
          <cell r="D268">
            <v>3</v>
          </cell>
        </row>
        <row r="269">
          <cell r="A269">
            <v>2</v>
          </cell>
          <cell r="B269">
            <v>4.5</v>
          </cell>
          <cell r="C269">
            <v>3</v>
          </cell>
          <cell r="D269">
            <v>3.8125</v>
          </cell>
        </row>
        <row r="270">
          <cell r="A270">
            <v>3</v>
          </cell>
          <cell r="B270">
            <v>3.5</v>
          </cell>
          <cell r="C270">
            <v>3.5</v>
          </cell>
          <cell r="D270">
            <v>4.5</v>
          </cell>
        </row>
        <row r="271">
          <cell r="A271">
            <v>4</v>
          </cell>
          <cell r="B271">
            <v>3.5</v>
          </cell>
          <cell r="C271">
            <v>4.5</v>
          </cell>
          <cell r="D271">
            <v>3.25</v>
          </cell>
        </row>
        <row r="272">
          <cell r="A272">
            <v>4</v>
          </cell>
          <cell r="B272">
            <v>3.75</v>
          </cell>
          <cell r="C272">
            <v>3.375</v>
          </cell>
          <cell r="D272">
            <v>3.5</v>
          </cell>
        </row>
        <row r="273">
          <cell r="A273">
            <v>1</v>
          </cell>
          <cell r="B273">
            <v>3.25</v>
          </cell>
          <cell r="C273">
            <v>3.5</v>
          </cell>
          <cell r="D273">
            <v>4.1875</v>
          </cell>
        </row>
        <row r="274">
          <cell r="A274">
            <v>1</v>
          </cell>
          <cell r="B274">
            <v>2.25</v>
          </cell>
          <cell r="C274">
            <v>3.125</v>
          </cell>
          <cell r="D274">
            <v>3.0625</v>
          </cell>
        </row>
        <row r="275">
          <cell r="A275">
            <v>4</v>
          </cell>
          <cell r="B275">
            <v>4</v>
          </cell>
          <cell r="C275">
            <v>3.25</v>
          </cell>
          <cell r="D275">
            <v>3.4375</v>
          </cell>
        </row>
        <row r="276">
          <cell r="A276">
            <v>6</v>
          </cell>
          <cell r="B276">
            <v>4.75</v>
          </cell>
          <cell r="C276">
            <v>3.375</v>
          </cell>
          <cell r="D276">
            <v>3.375</v>
          </cell>
        </row>
        <row r="277">
          <cell r="A277">
            <v>2</v>
          </cell>
          <cell r="B277">
            <v>3</v>
          </cell>
          <cell r="C277">
            <v>4</v>
          </cell>
          <cell r="D277">
            <v>3.625</v>
          </cell>
        </row>
        <row r="278">
          <cell r="A278">
            <v>2</v>
          </cell>
          <cell r="B278">
            <v>1.75</v>
          </cell>
          <cell r="C278">
            <v>4</v>
          </cell>
          <cell r="D278">
            <v>3.125</v>
          </cell>
        </row>
        <row r="279">
          <cell r="A279">
            <v>3</v>
          </cell>
          <cell r="B279">
            <v>3</v>
          </cell>
          <cell r="C279">
            <v>4</v>
          </cell>
          <cell r="D279">
            <v>3.8125</v>
          </cell>
        </row>
        <row r="280">
          <cell r="A280">
            <v>1</v>
          </cell>
          <cell r="B280">
            <v>4.25</v>
          </cell>
          <cell r="C280">
            <v>4</v>
          </cell>
          <cell r="D280">
            <v>3.25</v>
          </cell>
        </row>
        <row r="281">
          <cell r="A281">
            <v>2</v>
          </cell>
          <cell r="B281">
            <v>3.25</v>
          </cell>
          <cell r="C281">
            <v>3.75</v>
          </cell>
          <cell r="D281">
            <v>3.875</v>
          </cell>
        </row>
        <row r="282">
          <cell r="A282">
            <v>2</v>
          </cell>
          <cell r="B282">
            <v>4</v>
          </cell>
          <cell r="C282">
            <v>4.375</v>
          </cell>
          <cell r="D282">
            <v>3.6875</v>
          </cell>
        </row>
        <row r="283">
          <cell r="A283">
            <v>4</v>
          </cell>
          <cell r="B283">
            <v>3.25</v>
          </cell>
          <cell r="C283">
            <v>3.375</v>
          </cell>
          <cell r="D283">
            <v>3.75</v>
          </cell>
        </row>
        <row r="284">
          <cell r="A284">
            <v>3</v>
          </cell>
          <cell r="B284">
            <v>4.5</v>
          </cell>
          <cell r="C284">
            <v>3.875</v>
          </cell>
          <cell r="D284">
            <v>4.25</v>
          </cell>
        </row>
        <row r="285">
          <cell r="A285">
            <v>4</v>
          </cell>
          <cell r="B285">
            <v>4.5</v>
          </cell>
          <cell r="C285">
            <v>3.5</v>
          </cell>
          <cell r="D285">
            <v>3.875</v>
          </cell>
        </row>
        <row r="286">
          <cell r="A286">
            <v>2</v>
          </cell>
          <cell r="B286">
            <v>3.75</v>
          </cell>
          <cell r="C286">
            <v>3</v>
          </cell>
          <cell r="D286">
            <v>3.5</v>
          </cell>
        </row>
        <row r="287">
          <cell r="A287">
            <v>3</v>
          </cell>
          <cell r="B287">
            <v>3.75</v>
          </cell>
          <cell r="C287">
            <v>3</v>
          </cell>
          <cell r="D287">
            <v>3.0625</v>
          </cell>
        </row>
        <row r="288">
          <cell r="A288">
            <v>6</v>
          </cell>
          <cell r="B288">
            <v>5.25</v>
          </cell>
          <cell r="C288">
            <v>4.125</v>
          </cell>
          <cell r="D288">
            <v>3.125</v>
          </cell>
        </row>
        <row r="289">
          <cell r="A289">
            <v>6</v>
          </cell>
          <cell r="B289">
            <v>4.75</v>
          </cell>
          <cell r="C289">
            <v>3</v>
          </cell>
          <cell r="D289">
            <v>2.625</v>
          </cell>
        </row>
        <row r="290">
          <cell r="A290">
            <v>5</v>
          </cell>
          <cell r="B290">
            <v>5</v>
          </cell>
          <cell r="C290">
            <v>4.375</v>
          </cell>
          <cell r="D290">
            <v>2.5625</v>
          </cell>
        </row>
        <row r="291">
          <cell r="A291">
            <v>2</v>
          </cell>
          <cell r="B291">
            <v>4.25</v>
          </cell>
          <cell r="C291">
            <v>3.25</v>
          </cell>
          <cell r="D291">
            <v>2.875</v>
          </cell>
        </row>
        <row r="292">
          <cell r="A292">
            <v>3</v>
          </cell>
          <cell r="B292">
            <v>3.75</v>
          </cell>
          <cell r="C292">
            <v>3.375</v>
          </cell>
          <cell r="D292">
            <v>3.5625</v>
          </cell>
        </row>
        <row r="293">
          <cell r="A293">
            <v>2</v>
          </cell>
          <cell r="B293">
            <v>3.5</v>
          </cell>
          <cell r="C293">
            <v>3.5</v>
          </cell>
          <cell r="D293">
            <v>3.25</v>
          </cell>
        </row>
        <row r="294">
          <cell r="A294">
            <v>2</v>
          </cell>
          <cell r="B294">
            <v>2.5</v>
          </cell>
          <cell r="C294">
            <v>4</v>
          </cell>
          <cell r="D294">
            <v>3.125</v>
          </cell>
        </row>
        <row r="295">
          <cell r="A295">
            <v>6</v>
          </cell>
          <cell r="B295">
            <v>4.5</v>
          </cell>
          <cell r="C295">
            <v>3</v>
          </cell>
          <cell r="D295">
            <v>4.0625</v>
          </cell>
        </row>
        <row r="296">
          <cell r="A296">
            <v>3</v>
          </cell>
          <cell r="B296">
            <v>3.5</v>
          </cell>
          <cell r="C296">
            <v>3.25</v>
          </cell>
          <cell r="D296">
            <v>2.9375</v>
          </cell>
        </row>
        <row r="297">
          <cell r="A297">
            <v>6</v>
          </cell>
          <cell r="B297">
            <v>4.5</v>
          </cell>
          <cell r="C297">
            <v>3.25</v>
          </cell>
          <cell r="D297">
            <v>3.375</v>
          </cell>
        </row>
        <row r="298">
          <cell r="A298">
            <v>4</v>
          </cell>
          <cell r="B298">
            <v>4.25</v>
          </cell>
          <cell r="C298">
            <v>3.875</v>
          </cell>
          <cell r="D298">
            <v>3.6875</v>
          </cell>
        </row>
        <row r="299">
          <cell r="A299">
            <v>6</v>
          </cell>
          <cell r="B299">
            <v>1.75</v>
          </cell>
          <cell r="C299">
            <v>3.125</v>
          </cell>
          <cell r="D299">
            <v>3.3125</v>
          </cell>
        </row>
        <row r="300">
          <cell r="A300">
            <v>2</v>
          </cell>
          <cell r="B300">
            <v>2</v>
          </cell>
          <cell r="C300">
            <v>3.75</v>
          </cell>
          <cell r="D300">
            <v>2.875</v>
          </cell>
        </row>
        <row r="301">
          <cell r="A301">
            <v>1</v>
          </cell>
          <cell r="B301">
            <v>3.75</v>
          </cell>
          <cell r="C301">
            <v>3.5</v>
          </cell>
          <cell r="D301">
            <v>3.875</v>
          </cell>
        </row>
        <row r="302">
          <cell r="A302">
            <v>4</v>
          </cell>
          <cell r="B302">
            <v>4.75</v>
          </cell>
          <cell r="C302">
            <v>3.75</v>
          </cell>
          <cell r="D302">
            <v>3.4375</v>
          </cell>
        </row>
        <row r="303">
          <cell r="A303">
            <v>4</v>
          </cell>
          <cell r="B303">
            <v>3.25</v>
          </cell>
          <cell r="C303">
            <v>2.25</v>
          </cell>
          <cell r="D303">
            <v>3.4375</v>
          </cell>
        </row>
        <row r="304">
          <cell r="A304">
            <v>4</v>
          </cell>
          <cell r="B304">
            <v>3.75</v>
          </cell>
          <cell r="C304">
            <v>3</v>
          </cell>
          <cell r="D304">
            <v>2.75</v>
          </cell>
        </row>
        <row r="305">
          <cell r="A305">
            <v>1</v>
          </cell>
          <cell r="B305">
            <v>4.5</v>
          </cell>
          <cell r="C305">
            <v>3</v>
          </cell>
          <cell r="D305">
            <v>3.625</v>
          </cell>
        </row>
        <row r="306">
          <cell r="A306">
            <v>4</v>
          </cell>
          <cell r="B306">
            <v>4.5</v>
          </cell>
          <cell r="C306">
            <v>3.125</v>
          </cell>
          <cell r="D306">
            <v>3.5</v>
          </cell>
        </row>
        <row r="307">
          <cell r="A307">
            <v>2</v>
          </cell>
          <cell r="B307">
            <v>4.5</v>
          </cell>
          <cell r="C307">
            <v>4.25</v>
          </cell>
          <cell r="D307">
            <v>2.6875</v>
          </cell>
        </row>
        <row r="308">
          <cell r="A308">
            <v>4</v>
          </cell>
          <cell r="B308">
            <v>3.25</v>
          </cell>
          <cell r="C308">
            <v>3.625</v>
          </cell>
          <cell r="D308">
            <v>3.3125</v>
          </cell>
        </row>
        <row r="309">
          <cell r="A309">
            <v>3</v>
          </cell>
          <cell r="B309">
            <v>4</v>
          </cell>
          <cell r="C309">
            <v>2.625</v>
          </cell>
          <cell r="D309">
            <v>3.6875</v>
          </cell>
        </row>
        <row r="310">
          <cell r="A310">
            <v>5</v>
          </cell>
          <cell r="B310">
            <v>1.75</v>
          </cell>
          <cell r="C310">
            <v>2.875</v>
          </cell>
          <cell r="D310">
            <v>3.25</v>
          </cell>
        </row>
        <row r="311">
          <cell r="A311">
            <v>1</v>
          </cell>
          <cell r="B311">
            <v>2.5</v>
          </cell>
          <cell r="C311">
            <v>2.875</v>
          </cell>
          <cell r="D311">
            <v>3.9375</v>
          </cell>
        </row>
        <row r="312">
          <cell r="A312">
            <v>4</v>
          </cell>
          <cell r="B312">
            <v>3.75</v>
          </cell>
          <cell r="C312">
            <v>4.875</v>
          </cell>
          <cell r="D312">
            <v>4.125</v>
          </cell>
        </row>
        <row r="313">
          <cell r="A313">
            <v>4</v>
          </cell>
          <cell r="B313">
            <v>4.5</v>
          </cell>
          <cell r="C313">
            <v>1.875</v>
          </cell>
          <cell r="D313">
            <v>2.875</v>
          </cell>
        </row>
        <row r="314">
          <cell r="A314">
            <v>1</v>
          </cell>
          <cell r="B314">
            <v>3.75</v>
          </cell>
          <cell r="C314">
            <v>3.75</v>
          </cell>
          <cell r="D314">
            <v>3.0625</v>
          </cell>
        </row>
        <row r="315">
          <cell r="A315">
            <v>4</v>
          </cell>
          <cell r="B315">
            <v>3</v>
          </cell>
          <cell r="C315">
            <v>4</v>
          </cell>
          <cell r="D315">
            <v>3.5625</v>
          </cell>
        </row>
        <row r="316">
          <cell r="A316">
            <v>5</v>
          </cell>
          <cell r="B316">
            <v>4.5</v>
          </cell>
          <cell r="C316">
            <v>2.125</v>
          </cell>
          <cell r="D316">
            <v>3.3125</v>
          </cell>
        </row>
        <row r="317">
          <cell r="A317">
            <v>5</v>
          </cell>
          <cell r="B317">
            <v>2</v>
          </cell>
          <cell r="C317">
            <v>3.5</v>
          </cell>
          <cell r="D317">
            <v>3.3125</v>
          </cell>
        </row>
        <row r="318">
          <cell r="A318">
            <v>4</v>
          </cell>
          <cell r="B318">
            <v>4.25</v>
          </cell>
          <cell r="C318">
            <v>3.5</v>
          </cell>
          <cell r="D318">
            <v>2.25</v>
          </cell>
        </row>
        <row r="319">
          <cell r="A319">
            <v>2</v>
          </cell>
          <cell r="B319">
            <v>2.75</v>
          </cell>
          <cell r="C319">
            <v>4</v>
          </cell>
          <cell r="D319">
            <v>4.5</v>
          </cell>
        </row>
        <row r="320">
          <cell r="A320">
            <v>2</v>
          </cell>
          <cell r="B320">
            <v>2.75</v>
          </cell>
          <cell r="C320">
            <v>3.875</v>
          </cell>
          <cell r="D320">
            <v>3.5625</v>
          </cell>
        </row>
        <row r="321">
          <cell r="A321">
            <v>4</v>
          </cell>
          <cell r="B321">
            <v>3.75</v>
          </cell>
          <cell r="C321">
            <v>3.5</v>
          </cell>
          <cell r="D321">
            <v>4.625</v>
          </cell>
        </row>
        <row r="322">
          <cell r="A322">
            <v>2</v>
          </cell>
          <cell r="B322">
            <v>5</v>
          </cell>
          <cell r="C322">
            <v>3.125</v>
          </cell>
          <cell r="D322">
            <v>3.375</v>
          </cell>
        </row>
        <row r="323">
          <cell r="A323">
            <v>3</v>
          </cell>
          <cell r="B323">
            <v>3.75</v>
          </cell>
          <cell r="C323">
            <v>3.75</v>
          </cell>
          <cell r="D323">
            <v>3.5625</v>
          </cell>
        </row>
        <row r="324">
          <cell r="A324">
            <v>3</v>
          </cell>
          <cell r="B324">
            <v>3.75</v>
          </cell>
          <cell r="C324">
            <v>4</v>
          </cell>
          <cell r="D324">
            <v>2.8125</v>
          </cell>
        </row>
        <row r="325">
          <cell r="A325">
            <v>5</v>
          </cell>
          <cell r="B325">
            <v>3</v>
          </cell>
          <cell r="C325">
            <v>3.75</v>
          </cell>
          <cell r="D325">
            <v>3.9375</v>
          </cell>
        </row>
        <row r="326">
          <cell r="A326">
            <v>6</v>
          </cell>
          <cell r="B326">
            <v>5</v>
          </cell>
          <cell r="C326">
            <v>3.75</v>
          </cell>
          <cell r="D326">
            <v>4.25</v>
          </cell>
        </row>
        <row r="327">
          <cell r="A327">
            <v>6</v>
          </cell>
          <cell r="B327">
            <v>4.75</v>
          </cell>
          <cell r="C327">
            <v>3.75</v>
          </cell>
          <cell r="D327">
            <v>3.625</v>
          </cell>
        </row>
        <row r="328">
          <cell r="A328">
            <v>5</v>
          </cell>
          <cell r="B328">
            <v>4.5</v>
          </cell>
          <cell r="C328">
            <v>3.375</v>
          </cell>
          <cell r="D328">
            <v>3.5625</v>
          </cell>
        </row>
        <row r="329">
          <cell r="A329">
            <v>4</v>
          </cell>
          <cell r="B329">
            <v>5.25</v>
          </cell>
          <cell r="C329">
            <v>4</v>
          </cell>
          <cell r="D329">
            <v>3.4375</v>
          </cell>
        </row>
        <row r="330">
          <cell r="A330">
            <v>5</v>
          </cell>
          <cell r="B330">
            <v>3</v>
          </cell>
          <cell r="C330">
            <v>3.5</v>
          </cell>
          <cell r="D330">
            <v>4.5625</v>
          </cell>
        </row>
        <row r="331">
          <cell r="A331">
            <v>6</v>
          </cell>
          <cell r="B331">
            <v>4.5</v>
          </cell>
          <cell r="C331">
            <v>3.875</v>
          </cell>
          <cell r="D331">
            <v>3.1875</v>
          </cell>
        </row>
        <row r="332">
          <cell r="A332">
            <v>6</v>
          </cell>
          <cell r="B332">
            <v>4.25</v>
          </cell>
          <cell r="C332">
            <v>3.25</v>
          </cell>
          <cell r="D332">
            <v>4.1875</v>
          </cell>
        </row>
        <row r="333">
          <cell r="A333">
            <v>5</v>
          </cell>
          <cell r="B333">
            <v>3.5</v>
          </cell>
          <cell r="C333">
            <v>2.5</v>
          </cell>
          <cell r="D333">
            <v>3.75</v>
          </cell>
        </row>
        <row r="334">
          <cell r="A334">
            <v>1</v>
          </cell>
          <cell r="B334">
            <v>3.5</v>
          </cell>
          <cell r="C334">
            <v>3.125</v>
          </cell>
          <cell r="D334">
            <v>2.9375</v>
          </cell>
        </row>
        <row r="335">
          <cell r="A335">
            <v>1</v>
          </cell>
          <cell r="B335">
            <v>2.5</v>
          </cell>
          <cell r="C335">
            <v>3.875</v>
          </cell>
          <cell r="D335">
            <v>3.3125</v>
          </cell>
        </row>
        <row r="336">
          <cell r="A336">
            <v>5</v>
          </cell>
          <cell r="B336">
            <v>2.25</v>
          </cell>
          <cell r="C336">
            <v>4</v>
          </cell>
          <cell r="D336">
            <v>3.625</v>
          </cell>
        </row>
        <row r="337">
          <cell r="A337">
            <v>6</v>
          </cell>
          <cell r="B337">
            <v>3.75</v>
          </cell>
          <cell r="C337">
            <v>4.125</v>
          </cell>
          <cell r="D337">
            <v>3.375</v>
          </cell>
        </row>
        <row r="338">
          <cell r="A338">
            <v>2</v>
          </cell>
          <cell r="B338">
            <v>3.25</v>
          </cell>
          <cell r="C338">
            <v>3.625</v>
          </cell>
          <cell r="D338">
            <v>3.5</v>
          </cell>
        </row>
        <row r="339">
          <cell r="A339">
            <v>2</v>
          </cell>
          <cell r="B339">
            <v>3.25</v>
          </cell>
          <cell r="C339">
            <v>4.125</v>
          </cell>
          <cell r="D339">
            <v>3.1875</v>
          </cell>
        </row>
        <row r="340">
          <cell r="A340">
            <v>3</v>
          </cell>
          <cell r="B340">
            <v>3</v>
          </cell>
          <cell r="C340">
            <v>3.375</v>
          </cell>
          <cell r="D340">
            <v>3</v>
          </cell>
        </row>
        <row r="341">
          <cell r="A341">
            <v>6</v>
          </cell>
          <cell r="B341">
            <v>5</v>
          </cell>
          <cell r="C341">
            <v>2.625</v>
          </cell>
          <cell r="D341">
            <v>3.1875</v>
          </cell>
        </row>
        <row r="342">
          <cell r="A342">
            <v>2</v>
          </cell>
          <cell r="B342">
            <v>2</v>
          </cell>
          <cell r="C342">
            <v>3.25</v>
          </cell>
          <cell r="D342">
            <v>3.5</v>
          </cell>
        </row>
        <row r="343">
          <cell r="A343">
            <v>2</v>
          </cell>
          <cell r="B343">
            <v>3.25</v>
          </cell>
          <cell r="C343">
            <v>2.625</v>
          </cell>
          <cell r="D343">
            <v>3.0625</v>
          </cell>
        </row>
        <row r="344">
          <cell r="A344">
            <v>1</v>
          </cell>
          <cell r="B344">
            <v>4.5</v>
          </cell>
          <cell r="C344">
            <v>4.375</v>
          </cell>
          <cell r="D344">
            <v>3</v>
          </cell>
        </row>
        <row r="345">
          <cell r="A345">
            <v>6</v>
          </cell>
          <cell r="B345">
            <v>3.5</v>
          </cell>
          <cell r="C345">
            <v>3.25</v>
          </cell>
          <cell r="D345">
            <v>4.1875</v>
          </cell>
        </row>
        <row r="346">
          <cell r="A346">
            <v>4</v>
          </cell>
          <cell r="B346">
            <v>5</v>
          </cell>
          <cell r="C346">
            <v>3.375</v>
          </cell>
          <cell r="D346">
            <v>3.6875</v>
          </cell>
        </row>
        <row r="347">
          <cell r="A347">
            <v>2</v>
          </cell>
          <cell r="B347">
            <v>4.25</v>
          </cell>
          <cell r="C347">
            <v>3.5</v>
          </cell>
          <cell r="D347">
            <v>3.875</v>
          </cell>
        </row>
        <row r="348">
          <cell r="A348">
            <v>5</v>
          </cell>
          <cell r="B348">
            <v>4</v>
          </cell>
          <cell r="C348">
            <v>3.375</v>
          </cell>
          <cell r="D348">
            <v>3.25</v>
          </cell>
        </row>
        <row r="349">
          <cell r="A349">
            <v>6</v>
          </cell>
          <cell r="B349">
            <v>4</v>
          </cell>
          <cell r="C349">
            <v>4</v>
          </cell>
          <cell r="D349">
            <v>3.5625</v>
          </cell>
        </row>
        <row r="350">
          <cell r="A350">
            <v>1</v>
          </cell>
          <cell r="B350">
            <v>2.5</v>
          </cell>
          <cell r="C350">
            <v>4.5</v>
          </cell>
          <cell r="D350">
            <v>4.125</v>
          </cell>
        </row>
        <row r="351">
          <cell r="A351">
            <v>3</v>
          </cell>
          <cell r="B351">
            <v>4.75</v>
          </cell>
          <cell r="C351">
            <v>3.375</v>
          </cell>
          <cell r="D351">
            <v>3.9375</v>
          </cell>
        </row>
        <row r="352">
          <cell r="A352">
            <v>5</v>
          </cell>
          <cell r="B352">
            <v>3.25</v>
          </cell>
          <cell r="C352">
            <v>4.375</v>
          </cell>
          <cell r="D352">
            <v>3.625</v>
          </cell>
        </row>
        <row r="353">
          <cell r="A353">
            <v>5</v>
          </cell>
          <cell r="B353">
            <v>5</v>
          </cell>
          <cell r="C353">
            <v>2.875</v>
          </cell>
          <cell r="D353">
            <v>3.25</v>
          </cell>
        </row>
        <row r="354">
          <cell r="A354">
            <v>4</v>
          </cell>
          <cell r="B354">
            <v>4.5</v>
          </cell>
          <cell r="C354">
            <v>2.5</v>
          </cell>
          <cell r="D354">
            <v>3.9375</v>
          </cell>
        </row>
        <row r="355">
          <cell r="A355">
            <v>2</v>
          </cell>
          <cell r="B355">
            <v>3.25</v>
          </cell>
          <cell r="C355">
            <v>3</v>
          </cell>
          <cell r="D355">
            <v>3.0625</v>
          </cell>
        </row>
        <row r="356">
          <cell r="A356">
            <v>5</v>
          </cell>
          <cell r="B356">
            <v>4.5</v>
          </cell>
          <cell r="C356">
            <v>3.125</v>
          </cell>
          <cell r="D356">
            <v>4</v>
          </cell>
        </row>
        <row r="357">
          <cell r="A357">
            <v>4</v>
          </cell>
          <cell r="B357">
            <v>3.5</v>
          </cell>
          <cell r="C357">
            <v>3.5</v>
          </cell>
          <cell r="D357">
            <v>3.3125</v>
          </cell>
        </row>
        <row r="358">
          <cell r="A358">
            <v>1</v>
          </cell>
          <cell r="B358">
            <v>2.75</v>
          </cell>
          <cell r="C358">
            <v>4.75</v>
          </cell>
          <cell r="D358">
            <v>3</v>
          </cell>
        </row>
        <row r="359">
          <cell r="A359">
            <v>4</v>
          </cell>
          <cell r="B359">
            <v>3.25</v>
          </cell>
          <cell r="C359">
            <v>2.625</v>
          </cell>
          <cell r="D359">
            <v>4.1875</v>
          </cell>
        </row>
        <row r="360">
          <cell r="A360">
            <v>6</v>
          </cell>
          <cell r="B360">
            <v>2.75</v>
          </cell>
          <cell r="C360">
            <v>3.625</v>
          </cell>
          <cell r="D360">
            <v>3.625</v>
          </cell>
        </row>
        <row r="361">
          <cell r="A361">
            <v>6</v>
          </cell>
          <cell r="B361">
            <v>2.75</v>
          </cell>
          <cell r="C361">
            <v>3.25</v>
          </cell>
          <cell r="D361">
            <v>4</v>
          </cell>
        </row>
        <row r="362">
          <cell r="A362">
            <v>5</v>
          </cell>
          <cell r="B362">
            <v>3.75</v>
          </cell>
          <cell r="C362">
            <v>3.875</v>
          </cell>
          <cell r="D362">
            <v>3.625</v>
          </cell>
        </row>
        <row r="363">
          <cell r="A363">
            <v>2</v>
          </cell>
          <cell r="B363">
            <v>2.5</v>
          </cell>
          <cell r="C363">
            <v>3</v>
          </cell>
          <cell r="D363">
            <v>3.0625</v>
          </cell>
        </row>
        <row r="364">
          <cell r="A364">
            <v>3</v>
          </cell>
          <cell r="B364">
            <v>5.75</v>
          </cell>
          <cell r="C364">
            <v>3</v>
          </cell>
          <cell r="D364">
            <v>2.875</v>
          </cell>
        </row>
        <row r="365">
          <cell r="A365">
            <v>6</v>
          </cell>
          <cell r="B365">
            <v>3</v>
          </cell>
          <cell r="C365">
            <v>2.375</v>
          </cell>
          <cell r="D365">
            <v>4.375</v>
          </cell>
        </row>
        <row r="366">
          <cell r="A366">
            <v>3</v>
          </cell>
          <cell r="B366">
            <v>3.25</v>
          </cell>
          <cell r="C366">
            <v>3.5</v>
          </cell>
          <cell r="D366">
            <v>3</v>
          </cell>
        </row>
        <row r="367">
          <cell r="A367">
            <v>6</v>
          </cell>
          <cell r="B367">
            <v>3.75</v>
          </cell>
          <cell r="C367">
            <v>3.375</v>
          </cell>
          <cell r="D367">
            <v>3.3125</v>
          </cell>
        </row>
        <row r="368">
          <cell r="A368">
            <v>6</v>
          </cell>
          <cell r="B368">
            <v>2.75</v>
          </cell>
          <cell r="C368">
            <v>3.25</v>
          </cell>
          <cell r="D368">
            <v>3.6875</v>
          </cell>
        </row>
        <row r="369">
          <cell r="A369">
            <v>6</v>
          </cell>
          <cell r="B369">
            <v>3.75</v>
          </cell>
          <cell r="C369">
            <v>4</v>
          </cell>
          <cell r="D369">
            <v>3.0625</v>
          </cell>
        </row>
        <row r="370">
          <cell r="A370">
            <v>1</v>
          </cell>
          <cell r="B370">
            <v>4.5</v>
          </cell>
          <cell r="C370">
            <v>4.375</v>
          </cell>
          <cell r="D370">
            <v>2.9375</v>
          </cell>
        </row>
        <row r="371">
          <cell r="A371">
            <v>6</v>
          </cell>
          <cell r="B371">
            <v>3.5</v>
          </cell>
          <cell r="C371">
            <v>2.25</v>
          </cell>
          <cell r="D371">
            <v>3.4375</v>
          </cell>
        </row>
        <row r="372">
          <cell r="A372">
            <v>2</v>
          </cell>
          <cell r="B372">
            <v>2.75</v>
          </cell>
          <cell r="C372">
            <v>3.625</v>
          </cell>
          <cell r="D372">
            <v>3.5</v>
          </cell>
        </row>
        <row r="373">
          <cell r="A373">
            <v>1</v>
          </cell>
          <cell r="B373">
            <v>2</v>
          </cell>
          <cell r="C373">
            <v>3.625</v>
          </cell>
          <cell r="D373">
            <v>3.5</v>
          </cell>
        </row>
        <row r="374">
          <cell r="A374">
            <v>3</v>
          </cell>
          <cell r="B374">
            <v>3.25</v>
          </cell>
          <cell r="C374">
            <v>3</v>
          </cell>
          <cell r="D374">
            <v>3.5625</v>
          </cell>
        </row>
        <row r="375">
          <cell r="A375">
            <v>4</v>
          </cell>
          <cell r="B375">
            <v>3</v>
          </cell>
          <cell r="C375">
            <v>3.875</v>
          </cell>
          <cell r="D375">
            <v>3.6875</v>
          </cell>
        </row>
        <row r="376">
          <cell r="A376">
            <v>1</v>
          </cell>
          <cell r="B376">
            <v>2.25</v>
          </cell>
          <cell r="C376">
            <v>3.875</v>
          </cell>
          <cell r="D376">
            <v>3.875</v>
          </cell>
        </row>
        <row r="377">
          <cell r="A377">
            <v>1</v>
          </cell>
          <cell r="B377">
            <v>3</v>
          </cell>
          <cell r="C377">
            <v>2.875</v>
          </cell>
          <cell r="D377">
            <v>3.875</v>
          </cell>
        </row>
        <row r="378">
          <cell r="A378">
            <v>4</v>
          </cell>
          <cell r="B378">
            <v>3.5</v>
          </cell>
          <cell r="C378">
            <v>2.125</v>
          </cell>
          <cell r="D378">
            <v>3.5</v>
          </cell>
        </row>
        <row r="379">
          <cell r="A379">
            <v>1</v>
          </cell>
          <cell r="B379">
            <v>3.25</v>
          </cell>
          <cell r="C379">
            <v>3.375</v>
          </cell>
          <cell r="D379">
            <v>3.75</v>
          </cell>
        </row>
        <row r="380">
          <cell r="A380">
            <v>3</v>
          </cell>
          <cell r="B380">
            <v>4.75</v>
          </cell>
          <cell r="C380">
            <v>5</v>
          </cell>
          <cell r="D380">
            <v>3.375</v>
          </cell>
        </row>
        <row r="381">
          <cell r="A381">
            <v>5</v>
          </cell>
          <cell r="B381">
            <v>2.5</v>
          </cell>
          <cell r="C381">
            <v>3.125</v>
          </cell>
          <cell r="D381">
            <v>2.9375</v>
          </cell>
        </row>
        <row r="382">
          <cell r="A382">
            <v>1</v>
          </cell>
          <cell r="B382">
            <v>4.25</v>
          </cell>
          <cell r="C382">
            <v>3</v>
          </cell>
          <cell r="D382">
            <v>3.4375</v>
          </cell>
        </row>
        <row r="383">
          <cell r="A383">
            <v>2</v>
          </cell>
          <cell r="B383">
            <v>2.75</v>
          </cell>
          <cell r="C383">
            <v>3.5</v>
          </cell>
          <cell r="D383">
            <v>3.9375</v>
          </cell>
        </row>
        <row r="384">
          <cell r="A384">
            <v>2</v>
          </cell>
          <cell r="B384">
            <v>4.25</v>
          </cell>
          <cell r="C384">
            <v>2.75</v>
          </cell>
          <cell r="D384">
            <v>2.9375</v>
          </cell>
        </row>
        <row r="385">
          <cell r="A385">
            <v>4</v>
          </cell>
          <cell r="B385">
            <v>2.75</v>
          </cell>
          <cell r="C385">
            <v>4.125</v>
          </cell>
          <cell r="D385">
            <v>4.3125</v>
          </cell>
        </row>
        <row r="386">
          <cell r="A386">
            <v>3</v>
          </cell>
          <cell r="B386">
            <v>4.5</v>
          </cell>
          <cell r="C386">
            <v>4.25</v>
          </cell>
          <cell r="D386">
            <v>3.625</v>
          </cell>
        </row>
        <row r="387">
          <cell r="A387">
            <v>1</v>
          </cell>
          <cell r="B387">
            <v>4</v>
          </cell>
          <cell r="C387">
            <v>3.625</v>
          </cell>
          <cell r="D387">
            <v>3.8125</v>
          </cell>
        </row>
        <row r="388">
          <cell r="A388">
            <v>6</v>
          </cell>
          <cell r="B388">
            <v>4.75</v>
          </cell>
          <cell r="C388">
            <v>2.625</v>
          </cell>
          <cell r="D388">
            <v>4.125</v>
          </cell>
        </row>
        <row r="389">
          <cell r="A389">
            <v>3</v>
          </cell>
          <cell r="B389">
            <v>4.25</v>
          </cell>
          <cell r="C389">
            <v>3.625</v>
          </cell>
          <cell r="D389">
            <v>3.25</v>
          </cell>
        </row>
        <row r="390">
          <cell r="A390">
            <v>1</v>
          </cell>
          <cell r="B390">
            <v>3.75</v>
          </cell>
          <cell r="C390">
            <v>3.125</v>
          </cell>
          <cell r="D390">
            <v>3.375</v>
          </cell>
        </row>
        <row r="391">
          <cell r="A391">
            <v>5</v>
          </cell>
          <cell r="B391">
            <v>3</v>
          </cell>
          <cell r="C391">
            <v>3</v>
          </cell>
          <cell r="D391">
            <v>2.6875</v>
          </cell>
        </row>
        <row r="392">
          <cell r="A392">
            <v>6</v>
          </cell>
          <cell r="B392">
            <v>5</v>
          </cell>
          <cell r="C392">
            <v>3.375</v>
          </cell>
          <cell r="D392">
            <v>4.0625</v>
          </cell>
        </row>
        <row r="393">
          <cell r="A393">
            <v>5</v>
          </cell>
          <cell r="B393">
            <v>3.75</v>
          </cell>
          <cell r="C393">
            <v>4</v>
          </cell>
          <cell r="D393">
            <v>3.5</v>
          </cell>
        </row>
        <row r="394">
          <cell r="A394">
            <v>6</v>
          </cell>
          <cell r="B394">
            <v>4</v>
          </cell>
          <cell r="C394">
            <v>3.5</v>
          </cell>
          <cell r="D394">
            <v>3.375</v>
          </cell>
        </row>
        <row r="395">
          <cell r="A395">
            <v>3</v>
          </cell>
          <cell r="B395">
            <v>4.5</v>
          </cell>
          <cell r="C395">
            <v>3.25</v>
          </cell>
          <cell r="D395">
            <v>3.0625</v>
          </cell>
        </row>
        <row r="396">
          <cell r="A396">
            <v>1</v>
          </cell>
          <cell r="B396">
            <v>3.5</v>
          </cell>
          <cell r="C396">
            <v>3.375</v>
          </cell>
          <cell r="D396">
            <v>3.625</v>
          </cell>
        </row>
        <row r="397">
          <cell r="A397">
            <v>3</v>
          </cell>
          <cell r="B397">
            <v>2.5</v>
          </cell>
          <cell r="C397">
            <v>3.5</v>
          </cell>
          <cell r="D397">
            <v>3.4375</v>
          </cell>
        </row>
        <row r="398">
          <cell r="A398">
            <v>2</v>
          </cell>
          <cell r="B398">
            <v>4.75</v>
          </cell>
          <cell r="C398">
            <v>3.25</v>
          </cell>
          <cell r="D398">
            <v>3.375</v>
          </cell>
        </row>
        <row r="399">
          <cell r="A399">
            <v>3</v>
          </cell>
          <cell r="B399">
            <v>3</v>
          </cell>
          <cell r="C399">
            <v>3.875</v>
          </cell>
          <cell r="D399">
            <v>3.625</v>
          </cell>
        </row>
        <row r="400">
          <cell r="A400">
            <v>3</v>
          </cell>
          <cell r="B400">
            <v>1</v>
          </cell>
          <cell r="C400">
            <v>2.625</v>
          </cell>
          <cell r="D400">
            <v>3.625</v>
          </cell>
        </row>
        <row r="401">
          <cell r="A401">
            <v>4</v>
          </cell>
          <cell r="B401">
            <v>2.25</v>
          </cell>
          <cell r="C401">
            <v>3.75</v>
          </cell>
          <cell r="D401">
            <v>3.9375</v>
          </cell>
        </row>
        <row r="402">
          <cell r="A402">
            <v>3</v>
          </cell>
          <cell r="B402">
            <v>2.75</v>
          </cell>
          <cell r="C402">
            <v>2.625</v>
          </cell>
          <cell r="D402">
            <v>2.75</v>
          </cell>
        </row>
        <row r="403">
          <cell r="A403">
            <v>4</v>
          </cell>
          <cell r="B403">
            <v>2.75</v>
          </cell>
          <cell r="C403">
            <v>3.5</v>
          </cell>
          <cell r="D403">
            <v>3.3125</v>
          </cell>
        </row>
        <row r="404">
          <cell r="A404">
            <v>3</v>
          </cell>
          <cell r="B404">
            <v>3</v>
          </cell>
          <cell r="C404">
            <v>2.375</v>
          </cell>
          <cell r="D404">
            <v>3.125</v>
          </cell>
        </row>
        <row r="405">
          <cell r="A405">
            <v>3</v>
          </cell>
          <cell r="B405">
            <v>4.25</v>
          </cell>
          <cell r="C405">
            <v>2.125</v>
          </cell>
          <cell r="D405">
            <v>3.125</v>
          </cell>
        </row>
        <row r="406">
          <cell r="A406">
            <v>3</v>
          </cell>
          <cell r="B406">
            <v>4.25</v>
          </cell>
          <cell r="C406">
            <v>4.625</v>
          </cell>
          <cell r="D406">
            <v>3.375</v>
          </cell>
        </row>
        <row r="407">
          <cell r="A407">
            <v>4</v>
          </cell>
          <cell r="B407">
            <v>3.5</v>
          </cell>
          <cell r="C407">
            <v>2.625</v>
          </cell>
          <cell r="D407">
            <v>3.9375</v>
          </cell>
        </row>
        <row r="408">
          <cell r="A408">
            <v>2</v>
          </cell>
          <cell r="B408">
            <v>2.25</v>
          </cell>
          <cell r="C408">
            <v>4.375</v>
          </cell>
          <cell r="D408">
            <v>3.5625</v>
          </cell>
        </row>
        <row r="409">
          <cell r="A409">
            <v>4</v>
          </cell>
          <cell r="B409">
            <v>3.25</v>
          </cell>
          <cell r="C409">
            <v>3.75</v>
          </cell>
          <cell r="D409">
            <v>3.0625</v>
          </cell>
        </row>
        <row r="410">
          <cell r="A410">
            <v>5</v>
          </cell>
          <cell r="B410">
            <v>4.25</v>
          </cell>
          <cell r="C410">
            <v>3.5</v>
          </cell>
          <cell r="D410">
            <v>3</v>
          </cell>
        </row>
        <row r="411">
          <cell r="A411">
            <v>2</v>
          </cell>
          <cell r="B411">
            <v>3.25</v>
          </cell>
          <cell r="C411">
            <v>3.5</v>
          </cell>
          <cell r="D411">
            <v>3.25</v>
          </cell>
        </row>
        <row r="412">
          <cell r="A412">
            <v>6</v>
          </cell>
          <cell r="B412">
            <v>3.75</v>
          </cell>
          <cell r="C412">
            <v>4.875</v>
          </cell>
          <cell r="D412">
            <v>3.75</v>
          </cell>
        </row>
        <row r="413">
          <cell r="A413">
            <v>3</v>
          </cell>
          <cell r="B413">
            <v>4.75</v>
          </cell>
          <cell r="C413">
            <v>2.625</v>
          </cell>
          <cell r="D413">
            <v>3.9375</v>
          </cell>
        </row>
        <row r="414">
          <cell r="A414">
            <v>4</v>
          </cell>
          <cell r="B414">
            <v>3.25</v>
          </cell>
          <cell r="C414">
            <v>4.375</v>
          </cell>
          <cell r="D414">
            <v>3.125</v>
          </cell>
        </row>
        <row r="415">
          <cell r="A415">
            <v>1</v>
          </cell>
          <cell r="B415">
            <v>3.5</v>
          </cell>
          <cell r="C415">
            <v>4.375</v>
          </cell>
          <cell r="D415">
            <v>2.8125</v>
          </cell>
        </row>
        <row r="416">
          <cell r="A416">
            <v>2</v>
          </cell>
          <cell r="B416">
            <v>4.25</v>
          </cell>
          <cell r="C416">
            <v>4.125</v>
          </cell>
          <cell r="D416">
            <v>4</v>
          </cell>
        </row>
        <row r="417">
          <cell r="A417">
            <v>3</v>
          </cell>
          <cell r="B417">
            <v>5</v>
          </cell>
          <cell r="C417">
            <v>4</v>
          </cell>
          <cell r="D417">
            <v>3.5625</v>
          </cell>
        </row>
        <row r="418">
          <cell r="A418">
            <v>6</v>
          </cell>
          <cell r="B418">
            <v>3</v>
          </cell>
          <cell r="C418">
            <v>2.75</v>
          </cell>
          <cell r="D418">
            <v>4.0625</v>
          </cell>
        </row>
        <row r="419">
          <cell r="A419">
            <v>6</v>
          </cell>
          <cell r="B419">
            <v>4</v>
          </cell>
          <cell r="C419">
            <v>3.875</v>
          </cell>
          <cell r="D419">
            <v>4.1875</v>
          </cell>
        </row>
        <row r="420">
          <cell r="A420">
            <v>1</v>
          </cell>
          <cell r="B420">
            <v>3.75</v>
          </cell>
          <cell r="C420">
            <v>3.875</v>
          </cell>
          <cell r="D420">
            <v>3.625</v>
          </cell>
        </row>
        <row r="421">
          <cell r="A421">
            <v>1</v>
          </cell>
          <cell r="B421">
            <v>3.75</v>
          </cell>
          <cell r="C421">
            <v>3.125</v>
          </cell>
          <cell r="D421">
            <v>3.3125</v>
          </cell>
        </row>
        <row r="422">
          <cell r="A422">
            <v>3</v>
          </cell>
          <cell r="B422">
            <v>3.25</v>
          </cell>
          <cell r="C422">
            <v>3.25</v>
          </cell>
          <cell r="D422">
            <v>3.8125</v>
          </cell>
        </row>
        <row r="423">
          <cell r="A423">
            <v>5</v>
          </cell>
          <cell r="B423">
            <v>4</v>
          </cell>
          <cell r="C423">
            <v>2.125</v>
          </cell>
          <cell r="D423">
            <v>3.0625</v>
          </cell>
        </row>
        <row r="424">
          <cell r="A424">
            <v>4</v>
          </cell>
          <cell r="B424">
            <v>3</v>
          </cell>
          <cell r="C424">
            <v>2.5</v>
          </cell>
          <cell r="D424">
            <v>3.0625</v>
          </cell>
        </row>
        <row r="425">
          <cell r="A425">
            <v>1</v>
          </cell>
          <cell r="B425">
            <v>4.25</v>
          </cell>
          <cell r="C425">
            <v>3.125</v>
          </cell>
          <cell r="D425">
            <v>3.8125</v>
          </cell>
        </row>
        <row r="426">
          <cell r="A426">
            <v>6</v>
          </cell>
          <cell r="B426">
            <v>3.25</v>
          </cell>
          <cell r="C426">
            <v>3.625</v>
          </cell>
          <cell r="D426">
            <v>3.6875</v>
          </cell>
        </row>
        <row r="427">
          <cell r="A427">
            <v>1</v>
          </cell>
          <cell r="B427">
            <v>3</v>
          </cell>
          <cell r="C427">
            <v>2.625</v>
          </cell>
          <cell r="D427">
            <v>3.5</v>
          </cell>
        </row>
        <row r="428">
          <cell r="A428">
            <v>5</v>
          </cell>
          <cell r="B428">
            <v>3.75</v>
          </cell>
          <cell r="C428">
            <v>3.75</v>
          </cell>
          <cell r="D428">
            <v>3.25</v>
          </cell>
        </row>
        <row r="429">
          <cell r="A429">
            <v>4</v>
          </cell>
          <cell r="B429">
            <v>4.75</v>
          </cell>
          <cell r="C429">
            <v>3.75</v>
          </cell>
          <cell r="D429">
            <v>3.4375</v>
          </cell>
        </row>
        <row r="430">
          <cell r="A430">
            <v>6</v>
          </cell>
          <cell r="B430">
            <v>4.25</v>
          </cell>
          <cell r="C430">
            <v>3.875</v>
          </cell>
          <cell r="D430">
            <v>3.8125</v>
          </cell>
        </row>
        <row r="431">
          <cell r="A431">
            <v>6</v>
          </cell>
          <cell r="B431">
            <v>2.75</v>
          </cell>
          <cell r="C431">
            <v>2.25</v>
          </cell>
          <cell r="D431">
            <v>3.9375</v>
          </cell>
        </row>
        <row r="432">
          <cell r="A432">
            <v>4</v>
          </cell>
          <cell r="B432">
            <v>4.25</v>
          </cell>
          <cell r="C432">
            <v>4.875</v>
          </cell>
          <cell r="D432">
            <v>3.8125</v>
          </cell>
        </row>
        <row r="433">
          <cell r="A433">
            <v>2</v>
          </cell>
          <cell r="B433">
            <v>4</v>
          </cell>
          <cell r="C433">
            <v>4.625</v>
          </cell>
          <cell r="D433">
            <v>3.1875</v>
          </cell>
        </row>
        <row r="434">
          <cell r="A434">
            <v>3</v>
          </cell>
          <cell r="B434">
            <v>3.75</v>
          </cell>
          <cell r="C434">
            <v>3.75</v>
          </cell>
          <cell r="D434">
            <v>3.25</v>
          </cell>
        </row>
        <row r="435">
          <cell r="A435">
            <v>3</v>
          </cell>
          <cell r="B435">
            <v>3.5</v>
          </cell>
          <cell r="C435">
            <v>3.75</v>
          </cell>
          <cell r="D435">
            <v>4.1875</v>
          </cell>
        </row>
        <row r="436">
          <cell r="A436">
            <v>4</v>
          </cell>
          <cell r="B436">
            <v>3</v>
          </cell>
          <cell r="C436">
            <v>3.5</v>
          </cell>
          <cell r="D436">
            <v>3.5625</v>
          </cell>
        </row>
        <row r="437">
          <cell r="A437">
            <v>6</v>
          </cell>
          <cell r="B437">
            <v>3</v>
          </cell>
          <cell r="C437">
            <v>4.625</v>
          </cell>
          <cell r="D437">
            <v>3.125</v>
          </cell>
        </row>
        <row r="438">
          <cell r="A438">
            <v>4</v>
          </cell>
          <cell r="B438">
            <v>3.5</v>
          </cell>
          <cell r="C438">
            <v>3.625</v>
          </cell>
          <cell r="D438">
            <v>3.3125</v>
          </cell>
        </row>
        <row r="439">
          <cell r="A439">
            <v>6</v>
          </cell>
          <cell r="B439">
            <v>3</v>
          </cell>
          <cell r="C439">
            <v>3.375</v>
          </cell>
          <cell r="D439">
            <v>3.5</v>
          </cell>
        </row>
        <row r="440">
          <cell r="A440">
            <v>5</v>
          </cell>
          <cell r="B440">
            <v>3</v>
          </cell>
          <cell r="C440">
            <v>3.125</v>
          </cell>
          <cell r="D440">
            <v>3.3125</v>
          </cell>
        </row>
        <row r="441">
          <cell r="A441">
            <v>1</v>
          </cell>
          <cell r="B441">
            <v>4.5</v>
          </cell>
          <cell r="C441">
            <v>3.875</v>
          </cell>
          <cell r="D441">
            <v>3.5625</v>
          </cell>
        </row>
        <row r="442">
          <cell r="A442">
            <v>6</v>
          </cell>
          <cell r="B442">
            <v>3</v>
          </cell>
          <cell r="C442">
            <v>2.25</v>
          </cell>
          <cell r="D442">
            <v>3.5</v>
          </cell>
        </row>
        <row r="443">
          <cell r="A443">
            <v>3</v>
          </cell>
          <cell r="B443">
            <v>2.5</v>
          </cell>
          <cell r="C443">
            <v>4.625</v>
          </cell>
          <cell r="D443">
            <v>3.125</v>
          </cell>
        </row>
        <row r="444">
          <cell r="A444">
            <v>4</v>
          </cell>
          <cell r="B444">
            <v>3</v>
          </cell>
          <cell r="C444">
            <v>2.75</v>
          </cell>
          <cell r="D444">
            <v>4</v>
          </cell>
        </row>
        <row r="445">
          <cell r="A445">
            <v>2</v>
          </cell>
          <cell r="B445">
            <v>5</v>
          </cell>
          <cell r="C445">
            <v>3</v>
          </cell>
          <cell r="D445">
            <v>4</v>
          </cell>
        </row>
        <row r="446">
          <cell r="A446">
            <v>6</v>
          </cell>
          <cell r="B446">
            <v>4.75</v>
          </cell>
          <cell r="C446">
            <v>3.5</v>
          </cell>
          <cell r="D446">
            <v>3.8125</v>
          </cell>
        </row>
        <row r="447">
          <cell r="A447">
            <v>5</v>
          </cell>
          <cell r="B447">
            <v>4</v>
          </cell>
          <cell r="C447">
            <v>3.625</v>
          </cell>
          <cell r="D447">
            <v>3.875</v>
          </cell>
        </row>
        <row r="448">
          <cell r="A448">
            <v>3</v>
          </cell>
          <cell r="B448">
            <v>4.5</v>
          </cell>
          <cell r="C448">
            <v>3.625</v>
          </cell>
          <cell r="D448">
            <v>3.5</v>
          </cell>
        </row>
        <row r="449">
          <cell r="A449">
            <v>2</v>
          </cell>
          <cell r="B449">
            <v>4.75</v>
          </cell>
          <cell r="C449">
            <v>3.625</v>
          </cell>
          <cell r="D449">
            <v>3.75</v>
          </cell>
        </row>
        <row r="450">
          <cell r="A450">
            <v>2</v>
          </cell>
          <cell r="B450">
            <v>2.25</v>
          </cell>
          <cell r="C450">
            <v>3.25</v>
          </cell>
          <cell r="D450">
            <v>3.75</v>
          </cell>
        </row>
        <row r="451">
          <cell r="A451">
            <v>5</v>
          </cell>
          <cell r="B451">
            <v>2.25</v>
          </cell>
          <cell r="C451">
            <v>2.375</v>
          </cell>
          <cell r="D451">
            <v>3.5625</v>
          </cell>
        </row>
        <row r="452">
          <cell r="A452">
            <v>4</v>
          </cell>
          <cell r="B452">
            <v>3.5</v>
          </cell>
          <cell r="C452">
            <v>3.5</v>
          </cell>
          <cell r="D452">
            <v>3.8125</v>
          </cell>
        </row>
        <row r="453">
          <cell r="A453">
            <v>5</v>
          </cell>
          <cell r="B453">
            <v>4.5</v>
          </cell>
          <cell r="C453">
            <v>3.125</v>
          </cell>
          <cell r="D453">
            <v>3.4375</v>
          </cell>
        </row>
        <row r="454">
          <cell r="A454">
            <v>2</v>
          </cell>
          <cell r="B454">
            <v>4.5</v>
          </cell>
          <cell r="C454">
            <v>4</v>
          </cell>
          <cell r="D454">
            <v>2.75</v>
          </cell>
        </row>
        <row r="455">
          <cell r="A455">
            <v>3</v>
          </cell>
          <cell r="B455">
            <v>3.75</v>
          </cell>
          <cell r="C455">
            <v>3.375</v>
          </cell>
          <cell r="D455">
            <v>3.625</v>
          </cell>
        </row>
        <row r="456">
          <cell r="A456">
            <v>4</v>
          </cell>
          <cell r="B456">
            <v>5</v>
          </cell>
          <cell r="C456">
            <v>3.125</v>
          </cell>
          <cell r="D456">
            <v>3.5625</v>
          </cell>
        </row>
        <row r="457">
          <cell r="A457">
            <v>1</v>
          </cell>
          <cell r="B457">
            <v>3.75</v>
          </cell>
          <cell r="C457">
            <v>3.875</v>
          </cell>
          <cell r="D457">
            <v>3.1875</v>
          </cell>
        </row>
        <row r="458">
          <cell r="A458">
            <v>6</v>
          </cell>
          <cell r="B458">
            <v>3.5</v>
          </cell>
          <cell r="C458">
            <v>1.375</v>
          </cell>
          <cell r="D458">
            <v>2.625</v>
          </cell>
        </row>
        <row r="459">
          <cell r="A459">
            <v>1</v>
          </cell>
          <cell r="B459">
            <v>2.5</v>
          </cell>
          <cell r="C459">
            <v>2.5</v>
          </cell>
          <cell r="D459">
            <v>3.25</v>
          </cell>
        </row>
        <row r="460">
          <cell r="A460">
            <v>6</v>
          </cell>
          <cell r="B460">
            <v>2.75</v>
          </cell>
          <cell r="C460">
            <v>3.75</v>
          </cell>
          <cell r="D460">
            <v>3.9375</v>
          </cell>
        </row>
        <row r="461">
          <cell r="A461">
            <v>6</v>
          </cell>
          <cell r="B461">
            <v>3.5</v>
          </cell>
          <cell r="C461">
            <v>4.25</v>
          </cell>
          <cell r="D461">
            <v>4.0625</v>
          </cell>
        </row>
        <row r="462">
          <cell r="A462">
            <v>5</v>
          </cell>
          <cell r="B462">
            <v>3.75</v>
          </cell>
          <cell r="C462">
            <v>4.25</v>
          </cell>
          <cell r="D462">
            <v>3.5</v>
          </cell>
        </row>
        <row r="463">
          <cell r="A463">
            <v>2</v>
          </cell>
          <cell r="B463">
            <v>2.75</v>
          </cell>
          <cell r="C463">
            <v>4.125</v>
          </cell>
          <cell r="D463">
            <v>4.375</v>
          </cell>
        </row>
        <row r="464">
          <cell r="A464">
            <v>4</v>
          </cell>
          <cell r="B464">
            <v>2</v>
          </cell>
          <cell r="C464">
            <v>3.625</v>
          </cell>
          <cell r="D464">
            <v>4.0625</v>
          </cell>
        </row>
        <row r="465">
          <cell r="A465">
            <v>1</v>
          </cell>
          <cell r="B465">
            <v>3.25</v>
          </cell>
          <cell r="C465">
            <v>3.75</v>
          </cell>
          <cell r="D465">
            <v>3.1875</v>
          </cell>
        </row>
        <row r="466">
          <cell r="A466">
            <v>6</v>
          </cell>
          <cell r="B466">
            <v>4.25</v>
          </cell>
          <cell r="C466">
            <v>4.25</v>
          </cell>
          <cell r="D466">
            <v>3.5</v>
          </cell>
        </row>
        <row r="467">
          <cell r="A467">
            <v>1</v>
          </cell>
          <cell r="B467">
            <v>3.75</v>
          </cell>
          <cell r="C467">
            <v>4.5</v>
          </cell>
          <cell r="D467">
            <v>3.8125</v>
          </cell>
        </row>
        <row r="468">
          <cell r="A468">
            <v>4</v>
          </cell>
          <cell r="B468">
            <v>3.75</v>
          </cell>
          <cell r="C468">
            <v>3.5</v>
          </cell>
          <cell r="D468">
            <v>3.5</v>
          </cell>
        </row>
        <row r="469">
          <cell r="A469">
            <v>3</v>
          </cell>
          <cell r="B469">
            <v>2.5</v>
          </cell>
          <cell r="C469">
            <v>4.5</v>
          </cell>
          <cell r="D469">
            <v>3.0625</v>
          </cell>
        </row>
        <row r="470">
          <cell r="A470">
            <v>6</v>
          </cell>
          <cell r="B470">
            <v>2.5</v>
          </cell>
          <cell r="C470">
            <v>3.5</v>
          </cell>
          <cell r="D470">
            <v>3.25</v>
          </cell>
        </row>
        <row r="471">
          <cell r="A471">
            <v>2</v>
          </cell>
          <cell r="B471">
            <v>4</v>
          </cell>
          <cell r="C471">
            <v>4.875</v>
          </cell>
          <cell r="D471">
            <v>3.625</v>
          </cell>
        </row>
        <row r="472">
          <cell r="A472">
            <v>2</v>
          </cell>
          <cell r="B472">
            <v>4.25</v>
          </cell>
          <cell r="C472">
            <v>2.875</v>
          </cell>
          <cell r="D472">
            <v>3</v>
          </cell>
        </row>
        <row r="473">
          <cell r="A473">
            <v>2</v>
          </cell>
          <cell r="B473">
            <v>2.25</v>
          </cell>
          <cell r="C473">
            <v>3.75</v>
          </cell>
          <cell r="D473">
            <v>3.875</v>
          </cell>
        </row>
        <row r="474">
          <cell r="A474">
            <v>2</v>
          </cell>
          <cell r="B474">
            <v>5</v>
          </cell>
          <cell r="C474">
            <v>2.875</v>
          </cell>
          <cell r="D474">
            <v>3.5625</v>
          </cell>
        </row>
        <row r="475">
          <cell r="A475">
            <v>2</v>
          </cell>
          <cell r="B475">
            <v>3.25</v>
          </cell>
          <cell r="C475">
            <v>3.75</v>
          </cell>
          <cell r="D475">
            <v>3.375</v>
          </cell>
        </row>
        <row r="476">
          <cell r="A476">
            <v>2</v>
          </cell>
          <cell r="B476">
            <v>3.75</v>
          </cell>
          <cell r="C476">
            <v>3.625</v>
          </cell>
          <cell r="D476">
            <v>3.5</v>
          </cell>
        </row>
        <row r="477">
          <cell r="A477">
            <v>1</v>
          </cell>
          <cell r="B477">
            <v>3</v>
          </cell>
          <cell r="C477">
            <v>2.875</v>
          </cell>
          <cell r="D477">
            <v>3.4375</v>
          </cell>
        </row>
        <row r="478">
          <cell r="A478">
            <v>4</v>
          </cell>
          <cell r="B478">
            <v>3.75</v>
          </cell>
          <cell r="C478">
            <v>3.75</v>
          </cell>
          <cell r="D478">
            <v>4</v>
          </cell>
        </row>
        <row r="479">
          <cell r="A479">
            <v>3</v>
          </cell>
          <cell r="B479">
            <v>3</v>
          </cell>
          <cell r="C479">
            <v>3.375</v>
          </cell>
          <cell r="D479">
            <v>4.125</v>
          </cell>
        </row>
        <row r="480">
          <cell r="A480">
            <v>4</v>
          </cell>
          <cell r="B480">
            <v>3.5</v>
          </cell>
          <cell r="C480">
            <v>4.25</v>
          </cell>
          <cell r="D480">
            <v>3.375</v>
          </cell>
        </row>
        <row r="481">
          <cell r="A481">
            <v>3</v>
          </cell>
          <cell r="B481">
            <v>4</v>
          </cell>
          <cell r="C481">
            <v>3.5</v>
          </cell>
          <cell r="D481">
            <v>3.6875</v>
          </cell>
        </row>
        <row r="482">
          <cell r="A482">
            <v>6</v>
          </cell>
          <cell r="B482">
            <v>1.75</v>
          </cell>
          <cell r="C482">
            <v>3.625</v>
          </cell>
          <cell r="D482">
            <v>2.6875</v>
          </cell>
        </row>
        <row r="483">
          <cell r="A483">
            <v>3</v>
          </cell>
          <cell r="B483">
            <v>3.5</v>
          </cell>
          <cell r="C483">
            <v>3.125</v>
          </cell>
          <cell r="D483">
            <v>3.1875</v>
          </cell>
        </row>
        <row r="484">
          <cell r="A484">
            <v>1</v>
          </cell>
          <cell r="B484">
            <v>3.75</v>
          </cell>
          <cell r="C484">
            <v>2.625</v>
          </cell>
          <cell r="D484">
            <v>3.0625</v>
          </cell>
        </row>
        <row r="485">
          <cell r="A485">
            <v>1</v>
          </cell>
          <cell r="B485">
            <v>3.75</v>
          </cell>
          <cell r="C485">
            <v>3.375</v>
          </cell>
          <cell r="D485">
            <v>3.625</v>
          </cell>
        </row>
        <row r="486">
          <cell r="A486">
            <v>6</v>
          </cell>
          <cell r="B486">
            <v>2.5</v>
          </cell>
          <cell r="C486">
            <v>3.375</v>
          </cell>
          <cell r="D486">
            <v>3.8125</v>
          </cell>
        </row>
        <row r="487">
          <cell r="A487">
            <v>6</v>
          </cell>
          <cell r="B487">
            <v>4.25</v>
          </cell>
          <cell r="C487">
            <v>2.75</v>
          </cell>
          <cell r="D487">
            <v>3.5625</v>
          </cell>
        </row>
        <row r="488">
          <cell r="A488">
            <v>5</v>
          </cell>
          <cell r="B488">
            <v>3.25</v>
          </cell>
          <cell r="C488">
            <v>2.625</v>
          </cell>
          <cell r="D488">
            <v>4.125</v>
          </cell>
        </row>
        <row r="489">
          <cell r="A489">
            <v>2</v>
          </cell>
          <cell r="B489">
            <v>3.25</v>
          </cell>
          <cell r="C489">
            <v>3.5</v>
          </cell>
          <cell r="D489">
            <v>3.25</v>
          </cell>
        </row>
        <row r="490">
          <cell r="A490">
            <v>2</v>
          </cell>
          <cell r="B490">
            <v>4</v>
          </cell>
          <cell r="C490">
            <v>3.125</v>
          </cell>
          <cell r="D490">
            <v>3.3125</v>
          </cell>
        </row>
        <row r="491">
          <cell r="A491">
            <v>6</v>
          </cell>
          <cell r="B491">
            <v>3.75</v>
          </cell>
          <cell r="C491">
            <v>3.125</v>
          </cell>
          <cell r="D491">
            <v>3.625</v>
          </cell>
        </row>
        <row r="492">
          <cell r="A492">
            <v>3</v>
          </cell>
          <cell r="B492">
            <v>3.25</v>
          </cell>
          <cell r="C492">
            <v>4</v>
          </cell>
          <cell r="D492">
            <v>3</v>
          </cell>
        </row>
        <row r="493">
          <cell r="A493">
            <v>6</v>
          </cell>
          <cell r="B493">
            <v>2.75</v>
          </cell>
          <cell r="C493">
            <v>3.25</v>
          </cell>
          <cell r="D493">
            <v>2.6875</v>
          </cell>
        </row>
        <row r="494">
          <cell r="A494">
            <v>5</v>
          </cell>
          <cell r="B494">
            <v>4.75</v>
          </cell>
          <cell r="C494">
            <v>3.375</v>
          </cell>
          <cell r="D494">
            <v>3.625</v>
          </cell>
        </row>
        <row r="495">
          <cell r="A495">
            <v>4</v>
          </cell>
          <cell r="B495">
            <v>4</v>
          </cell>
          <cell r="C495">
            <v>2.875</v>
          </cell>
          <cell r="D495">
            <v>3.1875</v>
          </cell>
        </row>
        <row r="496">
          <cell r="A496">
            <v>5</v>
          </cell>
          <cell r="B496">
            <v>2.75</v>
          </cell>
          <cell r="C496">
            <v>3</v>
          </cell>
          <cell r="D496">
            <v>3.25</v>
          </cell>
        </row>
        <row r="497">
          <cell r="A497">
            <v>6</v>
          </cell>
          <cell r="B497">
            <v>2.5</v>
          </cell>
          <cell r="C497">
            <v>3.5</v>
          </cell>
          <cell r="D497">
            <v>2.5</v>
          </cell>
        </row>
        <row r="498">
          <cell r="A498">
            <v>4</v>
          </cell>
          <cell r="B498">
            <v>2.25</v>
          </cell>
          <cell r="C498">
            <v>4.125</v>
          </cell>
          <cell r="D498">
            <v>4.1875</v>
          </cell>
        </row>
        <row r="499">
          <cell r="A499">
            <v>5</v>
          </cell>
          <cell r="B499">
            <v>4.25</v>
          </cell>
          <cell r="C499">
            <v>4.375</v>
          </cell>
          <cell r="D499">
            <v>3.125</v>
          </cell>
        </row>
        <row r="500">
          <cell r="A500">
            <v>4</v>
          </cell>
          <cell r="B500">
            <v>5.25</v>
          </cell>
          <cell r="C500">
            <v>3.5</v>
          </cell>
          <cell r="D500">
            <v>3.6875</v>
          </cell>
        </row>
        <row r="507">
          <cell r="N507">
            <v>3.5</v>
          </cell>
        </row>
        <row r="511">
          <cell r="D511">
            <v>1</v>
          </cell>
          <cell r="F511">
            <v>1.7916666666666665</v>
          </cell>
          <cell r="H511">
            <v>1.6468749999999999</v>
          </cell>
          <cell r="J511">
            <v>2.4375</v>
          </cell>
        </row>
        <row r="512">
          <cell r="D512">
            <v>2</v>
          </cell>
          <cell r="F512">
            <v>2.319444444444444</v>
          </cell>
          <cell r="H512">
            <v>1.8281249999999998</v>
          </cell>
          <cell r="J512">
            <v>2.5625</v>
          </cell>
          <cell r="N512">
            <v>0.018</v>
          </cell>
        </row>
        <row r="513">
          <cell r="F513">
            <v>2.847222222222222</v>
          </cell>
          <cell r="H513">
            <v>2.009375</v>
          </cell>
          <cell r="J513">
            <v>2.6875</v>
          </cell>
          <cell r="L513">
            <v>1.7</v>
          </cell>
        </row>
        <row r="514">
          <cell r="F514">
            <v>3.3749999999999996</v>
          </cell>
          <cell r="H514">
            <v>2.190625</v>
          </cell>
          <cell r="J514">
            <v>2.8125</v>
          </cell>
          <cell r="L514">
            <v>1.718</v>
          </cell>
        </row>
        <row r="515">
          <cell r="F515">
            <v>3.9027777777777772</v>
          </cell>
          <cell r="H515">
            <v>2.3718749999999997</v>
          </cell>
          <cell r="J515">
            <v>2.9375</v>
          </cell>
          <cell r="L515">
            <v>1.736</v>
          </cell>
        </row>
        <row r="516">
          <cell r="F516">
            <v>4.430555555555555</v>
          </cell>
          <cell r="H516">
            <v>2.5531249999999996</v>
          </cell>
          <cell r="J516">
            <v>3.0625</v>
          </cell>
          <cell r="L516">
            <v>1.754</v>
          </cell>
        </row>
        <row r="517">
          <cell r="F517">
            <v>4.958333333333333</v>
          </cell>
          <cell r="H517">
            <v>2.7343749999999996</v>
          </cell>
          <cell r="J517">
            <v>3.1875</v>
          </cell>
          <cell r="L517">
            <v>1.772</v>
          </cell>
        </row>
        <row r="518">
          <cell r="F518">
            <v>5.486111111111111</v>
          </cell>
          <cell r="H518">
            <v>2.9156249999999995</v>
          </cell>
          <cell r="J518">
            <v>3.3125</v>
          </cell>
          <cell r="L518">
            <v>1.79</v>
          </cell>
        </row>
        <row r="519">
          <cell r="F519">
            <v>6.013888888888888</v>
          </cell>
          <cell r="H519">
            <v>3.0968749999999994</v>
          </cell>
          <cell r="J519">
            <v>3.4375</v>
          </cell>
          <cell r="L519">
            <v>1.808</v>
          </cell>
        </row>
        <row r="520">
          <cell r="H520">
            <v>3.2781249999999993</v>
          </cell>
          <cell r="J520">
            <v>3.5625</v>
          </cell>
          <cell r="L520">
            <v>1.826</v>
          </cell>
        </row>
        <row r="521">
          <cell r="H521">
            <v>3.459374999999999</v>
          </cell>
          <cell r="J521">
            <v>3.6875</v>
          </cell>
          <cell r="L521">
            <v>1.844</v>
          </cell>
        </row>
        <row r="522">
          <cell r="H522">
            <v>3.640624999999999</v>
          </cell>
          <cell r="J522">
            <v>3.8125</v>
          </cell>
          <cell r="L522">
            <v>1.862</v>
          </cell>
        </row>
        <row r="523">
          <cell r="H523">
            <v>3.821874999999999</v>
          </cell>
          <cell r="J523">
            <v>3.9375</v>
          </cell>
          <cell r="L523">
            <v>1.8800000000000001</v>
          </cell>
        </row>
        <row r="524">
          <cell r="H524">
            <v>4.003124999999999</v>
          </cell>
          <cell r="J524">
            <v>4.0625</v>
          </cell>
          <cell r="L524">
            <v>1.8980000000000001</v>
          </cell>
        </row>
        <row r="525">
          <cell r="H525">
            <v>4.184374999999999</v>
          </cell>
          <cell r="J525">
            <v>4.1875</v>
          </cell>
          <cell r="L525">
            <v>1.9160000000000001</v>
          </cell>
        </row>
        <row r="526">
          <cell r="H526">
            <v>4.365625</v>
          </cell>
          <cell r="J526">
            <v>4.3125</v>
          </cell>
          <cell r="L526">
            <v>1.9340000000000002</v>
          </cell>
        </row>
        <row r="527">
          <cell r="H527">
            <v>4.546875</v>
          </cell>
          <cell r="J527">
            <v>4.4375</v>
          </cell>
          <cell r="L527">
            <v>1.9520000000000002</v>
          </cell>
        </row>
        <row r="528">
          <cell r="H528">
            <v>4.728125</v>
          </cell>
          <cell r="J528">
            <v>4.5625</v>
          </cell>
          <cell r="L528">
            <v>1.9700000000000002</v>
          </cell>
        </row>
        <row r="529">
          <cell r="H529">
            <v>4.909375000000001</v>
          </cell>
          <cell r="J529">
            <v>4.6875</v>
          </cell>
          <cell r="L529">
            <v>1.9880000000000002</v>
          </cell>
        </row>
        <row r="530">
          <cell r="L530">
            <v>2.0060000000000002</v>
          </cell>
        </row>
        <row r="531">
          <cell r="L531">
            <v>2.024</v>
          </cell>
        </row>
        <row r="532">
          <cell r="L532">
            <v>2.042</v>
          </cell>
        </row>
        <row r="533">
          <cell r="L533">
            <v>2.0599999999999996</v>
          </cell>
        </row>
        <row r="534">
          <cell r="L534">
            <v>2.0779999999999994</v>
          </cell>
        </row>
        <row r="535">
          <cell r="L535">
            <v>2.095999999999999</v>
          </cell>
        </row>
        <row r="536">
          <cell r="L536">
            <v>2.113999999999999</v>
          </cell>
        </row>
        <row r="537">
          <cell r="L537">
            <v>2.131999999999999</v>
          </cell>
        </row>
        <row r="538">
          <cell r="L538">
            <v>2.1499999999999986</v>
          </cell>
        </row>
        <row r="539">
          <cell r="L539">
            <v>2.1679999999999984</v>
          </cell>
        </row>
        <row r="540">
          <cell r="L540">
            <v>2.185999999999998</v>
          </cell>
        </row>
        <row r="541">
          <cell r="L541">
            <v>2.203999999999998</v>
          </cell>
        </row>
        <row r="542">
          <cell r="L542">
            <v>2.2219999999999978</v>
          </cell>
        </row>
        <row r="543">
          <cell r="L543">
            <v>2.2399999999999975</v>
          </cell>
        </row>
        <row r="544">
          <cell r="L544">
            <v>2.2579999999999973</v>
          </cell>
        </row>
        <row r="545">
          <cell r="L545">
            <v>2.275999999999997</v>
          </cell>
        </row>
        <row r="546">
          <cell r="L546">
            <v>2.293999999999997</v>
          </cell>
        </row>
        <row r="547">
          <cell r="L547">
            <v>2.3119999999999967</v>
          </cell>
        </row>
        <row r="548">
          <cell r="L548">
            <v>2.3299999999999965</v>
          </cell>
        </row>
        <row r="549">
          <cell r="L549">
            <v>2.3479999999999963</v>
          </cell>
        </row>
        <row r="550">
          <cell r="L550">
            <v>2.365999999999996</v>
          </cell>
        </row>
        <row r="551">
          <cell r="L551">
            <v>2.383999999999996</v>
          </cell>
        </row>
        <row r="552">
          <cell r="L552">
            <v>2.4019999999999957</v>
          </cell>
        </row>
        <row r="553">
          <cell r="L553">
            <v>2.4199999999999955</v>
          </cell>
        </row>
        <row r="554">
          <cell r="L554">
            <v>2.4379999999999953</v>
          </cell>
        </row>
        <row r="555">
          <cell r="L555">
            <v>2.455999999999995</v>
          </cell>
        </row>
        <row r="556">
          <cell r="L556">
            <v>2.473999999999995</v>
          </cell>
        </row>
        <row r="557">
          <cell r="L557">
            <v>2.4919999999999947</v>
          </cell>
        </row>
        <row r="558">
          <cell r="L558">
            <v>2.5099999999999945</v>
          </cell>
        </row>
        <row r="559">
          <cell r="L559">
            <v>2.5279999999999943</v>
          </cell>
        </row>
        <row r="560">
          <cell r="L560">
            <v>2.545999999999994</v>
          </cell>
        </row>
        <row r="561">
          <cell r="L561">
            <v>2.563999999999994</v>
          </cell>
        </row>
        <row r="562">
          <cell r="L562">
            <v>2.5819999999999936</v>
          </cell>
        </row>
        <row r="563">
          <cell r="L563">
            <v>2.5999999999999934</v>
          </cell>
        </row>
        <row r="564">
          <cell r="L564">
            <v>2.617999999999993</v>
          </cell>
        </row>
        <row r="565">
          <cell r="L565">
            <v>2.635999999999993</v>
          </cell>
        </row>
        <row r="566">
          <cell r="L566">
            <v>2.653999999999993</v>
          </cell>
        </row>
        <row r="567">
          <cell r="L567">
            <v>2.6719999999999926</v>
          </cell>
        </row>
        <row r="568">
          <cell r="L568">
            <v>2.6899999999999924</v>
          </cell>
        </row>
        <row r="569">
          <cell r="L569">
            <v>2.707999999999992</v>
          </cell>
        </row>
        <row r="570">
          <cell r="L570">
            <v>2.725999999999992</v>
          </cell>
        </row>
        <row r="571">
          <cell r="L571">
            <v>2.743999999999992</v>
          </cell>
        </row>
        <row r="572">
          <cell r="L572">
            <v>2.7619999999999916</v>
          </cell>
        </row>
        <row r="573">
          <cell r="L573">
            <v>2.7799999999999914</v>
          </cell>
        </row>
        <row r="574">
          <cell r="L574">
            <v>2.797999999999991</v>
          </cell>
        </row>
        <row r="575">
          <cell r="L575">
            <v>2.815999999999991</v>
          </cell>
        </row>
        <row r="576">
          <cell r="L576">
            <v>2.8339999999999907</v>
          </cell>
        </row>
        <row r="577">
          <cell r="L577">
            <v>2.8519999999999905</v>
          </cell>
        </row>
        <row r="578">
          <cell r="L578">
            <v>2.8699999999999903</v>
          </cell>
        </row>
        <row r="579">
          <cell r="L579">
            <v>2.88799999999999</v>
          </cell>
        </row>
        <row r="580">
          <cell r="L580">
            <v>2.90599999999999</v>
          </cell>
        </row>
        <row r="581">
          <cell r="L581">
            <v>2.9239999999999897</v>
          </cell>
        </row>
        <row r="582">
          <cell r="L582">
            <v>2.9419999999999895</v>
          </cell>
        </row>
        <row r="583">
          <cell r="L583">
            <v>2.9599999999999893</v>
          </cell>
        </row>
        <row r="584">
          <cell r="L584">
            <v>2.977999999999989</v>
          </cell>
        </row>
        <row r="585">
          <cell r="L585">
            <v>2.995999999999989</v>
          </cell>
        </row>
        <row r="586">
          <cell r="L586">
            <v>3.0139999999999887</v>
          </cell>
        </row>
        <row r="587">
          <cell r="L587">
            <v>3.0319999999999885</v>
          </cell>
        </row>
        <row r="588">
          <cell r="L588">
            <v>3.0499999999999883</v>
          </cell>
        </row>
        <row r="589">
          <cell r="L589">
            <v>3.067999999999988</v>
          </cell>
        </row>
        <row r="590">
          <cell r="L590">
            <v>3.085999999999988</v>
          </cell>
        </row>
        <row r="591">
          <cell r="L591">
            <v>3.1039999999999877</v>
          </cell>
        </row>
        <row r="592">
          <cell r="L592">
            <v>3.1219999999999875</v>
          </cell>
        </row>
        <row r="593">
          <cell r="L593">
            <v>3.1399999999999872</v>
          </cell>
        </row>
        <row r="594">
          <cell r="L594">
            <v>3.157999999999987</v>
          </cell>
        </row>
        <row r="595">
          <cell r="L595">
            <v>3.175999999999987</v>
          </cell>
        </row>
        <row r="596">
          <cell r="L596">
            <v>3.1939999999999866</v>
          </cell>
        </row>
        <row r="597">
          <cell r="L597">
            <v>3.2119999999999864</v>
          </cell>
        </row>
        <row r="598">
          <cell r="L598">
            <v>3.229999999999986</v>
          </cell>
        </row>
        <row r="599">
          <cell r="L599">
            <v>3.247999999999986</v>
          </cell>
        </row>
        <row r="600">
          <cell r="L600">
            <v>3.265999999999986</v>
          </cell>
        </row>
        <row r="601">
          <cell r="L601">
            <v>3.2839999999999856</v>
          </cell>
        </row>
        <row r="602">
          <cell r="L602">
            <v>3.3019999999999854</v>
          </cell>
        </row>
        <row r="603">
          <cell r="L603">
            <v>3.319999999999985</v>
          </cell>
        </row>
        <row r="604">
          <cell r="L604">
            <v>3.337999999999985</v>
          </cell>
        </row>
        <row r="605">
          <cell r="L605">
            <v>3.3559999999999848</v>
          </cell>
        </row>
        <row r="606">
          <cell r="L606">
            <v>3.3739999999999846</v>
          </cell>
        </row>
        <row r="607">
          <cell r="L607">
            <v>3.3919999999999844</v>
          </cell>
        </row>
        <row r="608">
          <cell r="L608">
            <v>3.409999999999984</v>
          </cell>
        </row>
        <row r="609">
          <cell r="L609">
            <v>3.427999999999984</v>
          </cell>
        </row>
        <row r="610">
          <cell r="L610">
            <v>3.4459999999999837</v>
          </cell>
        </row>
        <row r="611">
          <cell r="L611">
            <v>3.4639999999999835</v>
          </cell>
        </row>
        <row r="612">
          <cell r="L612">
            <v>3.4819999999999833</v>
          </cell>
        </row>
        <row r="613">
          <cell r="L613">
            <v>3.499999999999983</v>
          </cell>
        </row>
        <row r="614">
          <cell r="L614">
            <v>3.517999999999983</v>
          </cell>
        </row>
        <row r="615">
          <cell r="L615">
            <v>3.5359999999999827</v>
          </cell>
        </row>
        <row r="616">
          <cell r="L616">
            <v>3.5539999999999825</v>
          </cell>
        </row>
        <row r="617">
          <cell r="L617">
            <v>3.5719999999999823</v>
          </cell>
        </row>
        <row r="618">
          <cell r="L618">
            <v>3.589999999999982</v>
          </cell>
        </row>
        <row r="619">
          <cell r="L619">
            <v>3.607999999999982</v>
          </cell>
        </row>
        <row r="620">
          <cell r="L620">
            <v>3.6259999999999817</v>
          </cell>
        </row>
        <row r="621">
          <cell r="L621">
            <v>3.6439999999999815</v>
          </cell>
        </row>
        <row r="622">
          <cell r="L622">
            <v>3.6619999999999813</v>
          </cell>
        </row>
        <row r="623">
          <cell r="L623">
            <v>3.679999999999981</v>
          </cell>
        </row>
        <row r="624">
          <cell r="L624">
            <v>3.697999999999981</v>
          </cell>
        </row>
        <row r="625">
          <cell r="L625">
            <v>3.7159999999999807</v>
          </cell>
        </row>
        <row r="626">
          <cell r="L626">
            <v>3.7339999999999804</v>
          </cell>
        </row>
        <row r="627">
          <cell r="L627">
            <v>3.7519999999999802</v>
          </cell>
        </row>
        <row r="628">
          <cell r="L628">
            <v>3.76999999999998</v>
          </cell>
        </row>
        <row r="629">
          <cell r="L629">
            <v>3.78799999999998</v>
          </cell>
        </row>
        <row r="630">
          <cell r="L630">
            <v>3.8059999999999796</v>
          </cell>
        </row>
        <row r="631">
          <cell r="L631">
            <v>3.8239999999999794</v>
          </cell>
        </row>
        <row r="632">
          <cell r="L632">
            <v>3.841999999999979</v>
          </cell>
        </row>
        <row r="633">
          <cell r="L633">
            <v>3.859999999999979</v>
          </cell>
        </row>
        <row r="634">
          <cell r="L634">
            <v>3.877999999999979</v>
          </cell>
        </row>
        <row r="635">
          <cell r="L635">
            <v>3.8959999999999786</v>
          </cell>
        </row>
        <row r="636">
          <cell r="L636">
            <v>3.9139999999999784</v>
          </cell>
        </row>
        <row r="637">
          <cell r="L637">
            <v>3.931999999999978</v>
          </cell>
        </row>
        <row r="638">
          <cell r="L638">
            <v>3.949999999999978</v>
          </cell>
        </row>
        <row r="639">
          <cell r="L639">
            <v>3.9679999999999778</v>
          </cell>
        </row>
        <row r="640">
          <cell r="L640">
            <v>3.9859999999999776</v>
          </cell>
        </row>
        <row r="641">
          <cell r="L641">
            <v>4.003999999999977</v>
          </cell>
        </row>
        <row r="642">
          <cell r="L642">
            <v>4.021999999999977</v>
          </cell>
        </row>
        <row r="643">
          <cell r="L643">
            <v>4.039999999999977</v>
          </cell>
        </row>
        <row r="644">
          <cell r="L644">
            <v>4.057999999999977</v>
          </cell>
        </row>
        <row r="645">
          <cell r="L645">
            <v>4.0759999999999765</v>
          </cell>
        </row>
        <row r="646">
          <cell r="L646">
            <v>4.093999999999976</v>
          </cell>
        </row>
        <row r="647">
          <cell r="L647">
            <v>4.111999999999976</v>
          </cell>
        </row>
        <row r="648">
          <cell r="L648">
            <v>4.129999999999976</v>
          </cell>
        </row>
        <row r="649">
          <cell r="L649">
            <v>4.147999999999976</v>
          </cell>
        </row>
        <row r="650">
          <cell r="L650">
            <v>4.1659999999999755</v>
          </cell>
        </row>
        <row r="651">
          <cell r="L651">
            <v>4.183999999999975</v>
          </cell>
        </row>
        <row r="652">
          <cell r="L652">
            <v>4.201999999999975</v>
          </cell>
        </row>
        <row r="653">
          <cell r="L653">
            <v>4.219999999999975</v>
          </cell>
        </row>
        <row r="654">
          <cell r="L654">
            <v>4.237999999999975</v>
          </cell>
        </row>
        <row r="655">
          <cell r="L655">
            <v>4.2559999999999745</v>
          </cell>
        </row>
        <row r="656">
          <cell r="L656">
            <v>4.273999999999974</v>
          </cell>
        </row>
        <row r="657">
          <cell r="L657">
            <v>4.291999999999974</v>
          </cell>
        </row>
        <row r="658">
          <cell r="L658">
            <v>4.309999999999974</v>
          </cell>
        </row>
        <row r="659">
          <cell r="L659">
            <v>4.327999999999974</v>
          </cell>
        </row>
        <row r="660">
          <cell r="L660">
            <v>4.345999999999973</v>
          </cell>
        </row>
        <row r="661">
          <cell r="L661">
            <v>4.363999999999973</v>
          </cell>
        </row>
        <row r="662">
          <cell r="L662">
            <v>4.381999999999973</v>
          </cell>
        </row>
        <row r="663">
          <cell r="L663">
            <v>4.399999999999973</v>
          </cell>
        </row>
        <row r="664">
          <cell r="L664">
            <v>4.417999999999973</v>
          </cell>
        </row>
        <row r="665">
          <cell r="L665">
            <v>4.435999999999972</v>
          </cell>
        </row>
        <row r="666">
          <cell r="L666">
            <v>4.453999999999972</v>
          </cell>
        </row>
        <row r="667">
          <cell r="L667">
            <v>4.471999999999972</v>
          </cell>
        </row>
        <row r="668">
          <cell r="L668">
            <v>4.489999999999972</v>
          </cell>
        </row>
        <row r="669">
          <cell r="L669">
            <v>4.507999999999972</v>
          </cell>
        </row>
        <row r="670">
          <cell r="L670">
            <v>4.525999999999971</v>
          </cell>
        </row>
        <row r="671">
          <cell r="L671">
            <v>4.543999999999971</v>
          </cell>
        </row>
        <row r="672">
          <cell r="L672">
            <v>4.561999999999971</v>
          </cell>
        </row>
        <row r="673">
          <cell r="L673">
            <v>4.579999999999971</v>
          </cell>
        </row>
        <row r="674">
          <cell r="L674">
            <v>4.5979999999999706</v>
          </cell>
        </row>
        <row r="675">
          <cell r="L675">
            <v>4.61599999999997</v>
          </cell>
        </row>
        <row r="676">
          <cell r="L676">
            <v>4.63399999999997</v>
          </cell>
        </row>
        <row r="677">
          <cell r="L677">
            <v>4.65199999999997</v>
          </cell>
        </row>
        <row r="678">
          <cell r="L678">
            <v>4.66999999999997</v>
          </cell>
        </row>
        <row r="679">
          <cell r="L679">
            <v>4.6879999999999695</v>
          </cell>
        </row>
        <row r="680">
          <cell r="L680">
            <v>4.705999999999969</v>
          </cell>
        </row>
        <row r="681">
          <cell r="L681">
            <v>4.723999999999969</v>
          </cell>
        </row>
        <row r="682">
          <cell r="L682">
            <v>4.741999999999969</v>
          </cell>
        </row>
        <row r="683">
          <cell r="L683">
            <v>4.759999999999969</v>
          </cell>
        </row>
        <row r="684">
          <cell r="L684">
            <v>4.7779999999999685</v>
          </cell>
        </row>
        <row r="685">
          <cell r="L685">
            <v>4.795999999999968</v>
          </cell>
        </row>
        <row r="686">
          <cell r="L686">
            <v>4.813999999999968</v>
          </cell>
        </row>
        <row r="687">
          <cell r="L687">
            <v>4.831999999999968</v>
          </cell>
        </row>
        <row r="688">
          <cell r="L688">
            <v>4.849999999999968</v>
          </cell>
        </row>
        <row r="689">
          <cell r="L689">
            <v>4.8679999999999675</v>
          </cell>
        </row>
        <row r="690">
          <cell r="L690">
            <v>4.885999999999967</v>
          </cell>
        </row>
        <row r="691">
          <cell r="L691">
            <v>4.903999999999967</v>
          </cell>
        </row>
        <row r="692">
          <cell r="L692">
            <v>4.921999999999967</v>
          </cell>
        </row>
        <row r="693">
          <cell r="L693">
            <v>4.939999999999967</v>
          </cell>
        </row>
        <row r="694">
          <cell r="L694">
            <v>4.957999999999966</v>
          </cell>
        </row>
        <row r="695">
          <cell r="L695">
            <v>4.975999999999966</v>
          </cell>
        </row>
        <row r="696">
          <cell r="L696">
            <v>4.993999999999966</v>
          </cell>
        </row>
        <row r="697">
          <cell r="L697">
            <v>5.011999999999966</v>
          </cell>
        </row>
        <row r="698">
          <cell r="L698">
            <v>5.029999999999966</v>
          </cell>
        </row>
        <row r="699">
          <cell r="L699">
            <v>5.047999999999965</v>
          </cell>
        </row>
        <row r="700">
          <cell r="L700">
            <v>5.065999999999965</v>
          </cell>
        </row>
        <row r="701">
          <cell r="L701">
            <v>5.083999999999965</v>
          </cell>
        </row>
        <row r="702">
          <cell r="L702">
            <v>5.101999999999965</v>
          </cell>
        </row>
        <row r="703">
          <cell r="L703">
            <v>5.119999999999965</v>
          </cell>
        </row>
        <row r="704">
          <cell r="L704">
            <v>5.137999999999964</v>
          </cell>
        </row>
        <row r="705">
          <cell r="L705">
            <v>5.155999999999964</v>
          </cell>
        </row>
        <row r="706">
          <cell r="L706">
            <v>5.173999999999964</v>
          </cell>
        </row>
        <row r="707">
          <cell r="L707">
            <v>5.191999999999964</v>
          </cell>
        </row>
        <row r="708">
          <cell r="L708">
            <v>5.2099999999999635</v>
          </cell>
        </row>
        <row r="709">
          <cell r="L709">
            <v>5.227999999999963</v>
          </cell>
        </row>
        <row r="710">
          <cell r="L710">
            <v>5.245999999999963</v>
          </cell>
        </row>
        <row r="711">
          <cell r="L711">
            <v>5.263999999999963</v>
          </cell>
        </row>
        <row r="712">
          <cell r="L712">
            <v>5.281999999999963</v>
          </cell>
        </row>
        <row r="713">
          <cell r="L713">
            <v>5.2999999999999625</v>
          </cell>
        </row>
      </sheetData>
      <sheetData sheetId="7">
        <row r="537">
          <cell r="U537">
            <v>5</v>
          </cell>
          <cell r="W537">
            <v>0.24353215596532365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pha"/>
      <sheetName val="beta"/>
      <sheetName val="beta f(a)"/>
      <sheetName val="beta f(s,d)"/>
      <sheetName val="beta f(n,a,d)"/>
      <sheetName val="seuil"/>
      <sheetName val="P(Z&lt;z)"/>
      <sheetName val="Alea "/>
    </sheetNames>
    <sheetDataSet>
      <sheetData sheetId="0">
        <row r="19">
          <cell r="C19">
            <v>240</v>
          </cell>
        </row>
        <row r="21">
          <cell r="C21">
            <v>3.779644730092272</v>
          </cell>
        </row>
      </sheetData>
      <sheetData sheetId="2">
        <row r="21">
          <cell r="C2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="85" zoomScaleNormal="85" workbookViewId="0" topLeftCell="A1">
      <selection activeCell="A1" sqref="A1"/>
    </sheetView>
  </sheetViews>
  <sheetFormatPr defaultColWidth="11.00390625" defaultRowHeight="12"/>
  <cols>
    <col min="1" max="16" width="10.875" style="1" customWidth="1"/>
    <col min="17" max="17" width="6.375" style="1" customWidth="1"/>
    <col min="18" max="18" width="10.875" style="67" customWidth="1"/>
    <col min="19" max="19" width="19.875" style="67" customWidth="1"/>
    <col min="20" max="20" width="18.00390625" style="67" customWidth="1"/>
    <col min="21" max="32" width="10.875" style="67" customWidth="1"/>
    <col min="33" max="16384" width="10.875" style="1" customWidth="1"/>
  </cols>
  <sheetData>
    <row r="1" spans="1:17" ht="18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ht="18">
      <c r="A2" s="6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3"/>
    </row>
    <row r="3" spans="1:17" ht="18">
      <c r="A3" s="6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3"/>
    </row>
    <row r="4" spans="1:17" ht="46.5">
      <c r="A4" s="62"/>
      <c r="B4" s="2"/>
      <c r="C4" s="3" t="s">
        <v>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3"/>
    </row>
    <row r="5" spans="1:17" ht="18">
      <c r="A5" s="6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3"/>
    </row>
    <row r="6" spans="1:32" s="72" customFormat="1" ht="18">
      <c r="A6" s="68"/>
      <c r="B6" s="69"/>
      <c r="C6" s="69" t="s">
        <v>22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1:32" s="72" customFormat="1" ht="18">
      <c r="A7" s="68"/>
      <c r="B7" s="69"/>
      <c r="C7" s="69" t="s">
        <v>24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</row>
    <row r="8" spans="1:32" s="72" customFormat="1" ht="18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</row>
    <row r="9" spans="1:32" s="72" customFormat="1" ht="18">
      <c r="A9" s="68"/>
      <c r="B9" s="69"/>
      <c r="C9" s="69" t="s">
        <v>25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2" s="72" customFormat="1" ht="18">
      <c r="A10" s="68"/>
      <c r="B10" s="69"/>
      <c r="C10" s="69" t="s">
        <v>26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</row>
    <row r="11" spans="1:32" s="72" customFormat="1" ht="18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</row>
    <row r="12" spans="1:32" s="72" customFormat="1" ht="18">
      <c r="A12" s="68"/>
      <c r="B12" s="69"/>
      <c r="C12" s="69" t="s">
        <v>23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1:32" s="72" customFormat="1" ht="18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32" s="72" customFormat="1" ht="18">
      <c r="A14" s="68"/>
      <c r="B14" s="69"/>
      <c r="C14" s="69"/>
      <c r="D14" s="69" t="s">
        <v>27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  <row r="15" spans="1:32" s="72" customFormat="1" ht="18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spans="1:32" s="72" customFormat="1" ht="18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</row>
    <row r="17" spans="1:32" s="72" customFormat="1" ht="18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</row>
    <row r="18" spans="1:32" s="72" customFormat="1" ht="18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</row>
    <row r="19" spans="1:32" s="72" customFormat="1" ht="23.25">
      <c r="A19" s="68"/>
      <c r="B19" s="69"/>
      <c r="C19" s="69"/>
      <c r="D19" s="69" t="s">
        <v>29</v>
      </c>
      <c r="E19" s="69"/>
      <c r="F19" s="69"/>
      <c r="G19" s="69" t="s">
        <v>30</v>
      </c>
      <c r="H19" s="73" t="s">
        <v>28</v>
      </c>
      <c r="I19" s="69"/>
      <c r="J19" s="69"/>
      <c r="K19" s="69"/>
      <c r="L19" s="69"/>
      <c r="M19" s="69"/>
      <c r="N19" s="69"/>
      <c r="O19" s="69"/>
      <c r="P19" s="69"/>
      <c r="Q19" s="70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</row>
    <row r="20" spans="1:32" s="72" customFormat="1" ht="18">
      <c r="A20" s="68"/>
      <c r="B20" s="69"/>
      <c r="C20" s="69"/>
      <c r="D20" s="69"/>
      <c r="E20" s="69"/>
      <c r="F20" s="69"/>
      <c r="G20" s="69" t="s">
        <v>31</v>
      </c>
      <c r="H20" s="74" t="s">
        <v>32</v>
      </c>
      <c r="I20" s="69"/>
      <c r="J20" s="69"/>
      <c r="K20" s="69"/>
      <c r="L20" s="69"/>
      <c r="M20" s="69"/>
      <c r="N20" s="69"/>
      <c r="O20" s="69"/>
      <c r="P20" s="69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1:32" s="72" customFormat="1" ht="18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1:32" s="72" customFormat="1" ht="18">
      <c r="A22" s="68"/>
      <c r="B22" s="69"/>
      <c r="C22" s="69"/>
      <c r="D22" s="69" t="s">
        <v>33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</row>
    <row r="23" spans="1:32" s="72" customFormat="1" ht="18">
      <c r="A23" s="68"/>
      <c r="B23" s="69"/>
      <c r="C23" s="69"/>
      <c r="D23" s="69"/>
      <c r="E23" s="69"/>
      <c r="F23" s="69"/>
      <c r="G23" s="80">
        <f ca="1">INT(RAND()*100)</f>
        <v>49</v>
      </c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</row>
    <row r="24" spans="1:32" s="72" customFormat="1" ht="24.75">
      <c r="A24" s="68"/>
      <c r="B24" s="69"/>
      <c r="C24" s="69"/>
      <c r="D24" s="69" t="s">
        <v>34</v>
      </c>
      <c r="E24" s="69"/>
      <c r="F24" s="69"/>
      <c r="G24" s="69"/>
      <c r="H24" s="69"/>
      <c r="I24" s="69"/>
      <c r="J24" s="73" t="s">
        <v>28</v>
      </c>
      <c r="K24" s="69"/>
      <c r="L24" s="69"/>
      <c r="M24" s="69"/>
      <c r="N24" s="69"/>
      <c r="O24" s="69"/>
      <c r="P24" s="69"/>
      <c r="Q24" s="70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</row>
    <row r="25" spans="1:32" s="72" customFormat="1" ht="18">
      <c r="A25" s="68"/>
      <c r="B25" s="69"/>
      <c r="C25" s="69"/>
      <c r="D25" s="69" t="s">
        <v>35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</row>
    <row r="26" spans="1:32" s="72" customFormat="1" ht="18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</row>
    <row r="27" spans="1:32" s="72" customFormat="1" ht="18">
      <c r="A27" s="68"/>
      <c r="B27" s="69"/>
      <c r="C27" s="69"/>
      <c r="D27" s="69" t="s">
        <v>17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</row>
    <row r="28" spans="1:32" s="72" customFormat="1" ht="18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</row>
    <row r="29" spans="1:17" ht="18">
      <c r="A29" s="6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3"/>
    </row>
    <row r="30" spans="1:17" ht="18">
      <c r="A30" s="6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3"/>
    </row>
    <row r="31" spans="1:17" ht="18">
      <c r="A31" s="6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3"/>
    </row>
    <row r="32" spans="1:17" ht="18">
      <c r="A32" s="6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63"/>
    </row>
    <row r="33" spans="1:17" ht="18">
      <c r="A33" s="6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3"/>
    </row>
    <row r="34" spans="1:17" ht="18">
      <c r="A34" s="6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63"/>
    </row>
    <row r="35" spans="1:17" ht="18">
      <c r="A35" s="6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3"/>
    </row>
    <row r="36" spans="1:17" ht="18.75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1:17" ht="18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8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18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ht="18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18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8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8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8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8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8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8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18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="67" customFormat="1" ht="18"/>
    <row r="50" s="67" customFormat="1" ht="18"/>
    <row r="51" s="67" customFormat="1" ht="18"/>
    <row r="52" s="67" customFormat="1" ht="18"/>
    <row r="53" s="67" customFormat="1" ht="18"/>
    <row r="54" s="67" customFormat="1" ht="18"/>
    <row r="55" s="67" customFormat="1" ht="18"/>
    <row r="56" s="67" customFormat="1" ht="18"/>
    <row r="57" s="67" customFormat="1" ht="18"/>
    <row r="58" s="67" customFormat="1" ht="18"/>
    <row r="59" s="67" customFormat="1" ht="18"/>
    <row r="60" s="67" customFormat="1" ht="18"/>
    <row r="61" s="67" customFormat="1" ht="18"/>
  </sheetData>
  <sheetProtection sheet="1" objects="1" scenarios="1"/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8"/>
  <sheetViews>
    <sheetView zoomScale="85" zoomScaleNormal="85" workbookViewId="0" topLeftCell="A1">
      <selection activeCell="D27" sqref="D27"/>
    </sheetView>
  </sheetViews>
  <sheetFormatPr defaultColWidth="11.00390625" defaultRowHeight="12"/>
  <cols>
    <col min="1" max="16" width="10.875" style="1" customWidth="1"/>
    <col min="17" max="17" width="6.375" style="1" customWidth="1"/>
    <col min="18" max="18" width="10.875" style="67" customWidth="1"/>
    <col min="19" max="19" width="19.875" style="67" customWidth="1"/>
    <col min="20" max="20" width="18.00390625" style="67" customWidth="1"/>
    <col min="21" max="32" width="10.875" style="67" customWidth="1"/>
    <col min="33" max="16384" width="10.875" style="1" customWidth="1"/>
  </cols>
  <sheetData>
    <row r="1" spans="1:17" ht="18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ht="18">
      <c r="A2" s="6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3"/>
    </row>
    <row r="3" spans="1:17" ht="18">
      <c r="A3" s="6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3"/>
    </row>
    <row r="4" spans="1:17" ht="46.5">
      <c r="A4" s="62"/>
      <c r="B4" s="2"/>
      <c r="C4" s="3" t="s">
        <v>36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3"/>
    </row>
    <row r="5" spans="1:17" ht="18">
      <c r="A5" s="6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3"/>
    </row>
    <row r="6" spans="1:32" s="72" customFormat="1" ht="18">
      <c r="A6" s="68"/>
      <c r="B6" s="69" t="s">
        <v>18</v>
      </c>
      <c r="C6" s="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1:32" s="72" customFormat="1" ht="18">
      <c r="A7" s="68"/>
      <c r="B7" s="69" t="s">
        <v>19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</row>
    <row r="8" spans="1:32" s="72" customFormat="1" ht="18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</row>
    <row r="9" spans="1:32" s="72" customFormat="1" ht="18">
      <c r="A9" s="68"/>
      <c r="B9" s="69"/>
      <c r="C9" s="75" t="s">
        <v>20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2" s="72" customFormat="1" ht="18">
      <c r="A10" s="68"/>
      <c r="B10" s="69"/>
      <c r="C10" s="75" t="s">
        <v>1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</row>
    <row r="11" spans="1:32" s="72" customFormat="1" ht="18">
      <c r="A11" s="68"/>
      <c r="B11" s="69"/>
      <c r="C11" s="75" t="s">
        <v>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</row>
    <row r="12" spans="1:32" s="72" customFormat="1" ht="18">
      <c r="A12" s="68"/>
      <c r="B12" s="69"/>
      <c r="C12" s="75" t="s">
        <v>3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1:32" s="72" customFormat="1" ht="18">
      <c r="A13" s="68"/>
      <c r="B13" s="69"/>
      <c r="C13" s="75" t="s">
        <v>4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32" s="72" customFormat="1" ht="18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  <row r="15" spans="1:32" s="72" customFormat="1" ht="18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spans="1:32" s="72" customFormat="1" ht="18">
      <c r="A16" s="68"/>
      <c r="B16" s="69"/>
      <c r="C16" s="69"/>
      <c r="D16" s="69" t="s">
        <v>5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</row>
    <row r="17" spans="1:32" s="72" customFormat="1" ht="18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</row>
    <row r="18" spans="1:32" s="72" customFormat="1" ht="18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</row>
    <row r="19" spans="1:32" s="72" customFormat="1" ht="23.25">
      <c r="A19" s="68"/>
      <c r="B19" s="69"/>
      <c r="C19" s="69"/>
      <c r="D19" s="69" t="s">
        <v>29</v>
      </c>
      <c r="E19" s="69"/>
      <c r="F19" s="69"/>
      <c r="G19" s="69"/>
      <c r="H19" s="69" t="s">
        <v>30</v>
      </c>
      <c r="I19" s="73" t="s">
        <v>28</v>
      </c>
      <c r="J19" s="69"/>
      <c r="K19" s="69"/>
      <c r="L19" s="69"/>
      <c r="M19" s="69"/>
      <c r="N19" s="69"/>
      <c r="O19" s="69"/>
      <c r="P19" s="69"/>
      <c r="Q19" s="70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</row>
    <row r="20" spans="1:32" s="72" customFormat="1" ht="18">
      <c r="A20" s="68"/>
      <c r="B20" s="69"/>
      <c r="C20" s="69"/>
      <c r="D20" s="69"/>
      <c r="E20" s="69"/>
      <c r="F20" s="69"/>
      <c r="G20" s="69"/>
      <c r="H20" s="69" t="s">
        <v>31</v>
      </c>
      <c r="I20" s="74" t="s">
        <v>32</v>
      </c>
      <c r="J20" s="69"/>
      <c r="K20" s="69"/>
      <c r="L20" s="69"/>
      <c r="M20" s="69"/>
      <c r="N20" s="69"/>
      <c r="O20" s="69"/>
      <c r="P20" s="69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1:32" s="72" customFormat="1" ht="18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1:32" s="72" customFormat="1" ht="18">
      <c r="A22" s="68"/>
      <c r="B22" s="69"/>
      <c r="C22" s="69"/>
      <c r="D22" s="69" t="s">
        <v>6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</row>
    <row r="23" spans="1:32" s="72" customFormat="1" ht="18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</row>
    <row r="24" spans="1:32" s="72" customFormat="1" ht="18">
      <c r="A24" s="68"/>
      <c r="B24" s="69"/>
      <c r="C24" s="69"/>
      <c r="D24" s="69" t="s">
        <v>7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</row>
    <row r="25" spans="1:32" s="72" customFormat="1" ht="18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</row>
    <row r="26" spans="1:32" s="72" customFormat="1" ht="18">
      <c r="A26" s="68"/>
      <c r="B26" s="69"/>
      <c r="C26" s="69"/>
      <c r="D26" s="69" t="s">
        <v>0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</row>
    <row r="27" spans="1:32" s="72" customFormat="1" ht="18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</row>
    <row r="28" spans="1:32" s="72" customFormat="1" ht="18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</row>
    <row r="29" spans="1:17" ht="18">
      <c r="A29" s="62"/>
      <c r="B29" s="2"/>
      <c r="C29" s="2"/>
      <c r="D29" s="69" t="s">
        <v>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3"/>
    </row>
    <row r="30" spans="1:17" ht="18">
      <c r="A30" s="6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3"/>
    </row>
    <row r="31" spans="1:17" ht="18">
      <c r="A31" s="6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3"/>
    </row>
    <row r="32" spans="1:17" ht="18">
      <c r="A32" s="6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63"/>
    </row>
    <row r="33" spans="1:17" ht="18">
      <c r="A33" s="6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3"/>
    </row>
    <row r="34" spans="1:17" ht="18">
      <c r="A34" s="6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63"/>
    </row>
    <row r="35" spans="1:17" ht="18">
      <c r="A35" s="6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3"/>
    </row>
    <row r="36" spans="1:17" ht="18.75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1:17" ht="18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8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18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ht="18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18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8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8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8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8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8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8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18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="67" customFormat="1" ht="18"/>
    <row r="50" s="67" customFormat="1" ht="18"/>
    <row r="51" s="67" customFormat="1" ht="18"/>
    <row r="52" s="67" customFormat="1" ht="18"/>
    <row r="53" s="67" customFormat="1" ht="18"/>
    <row r="54" s="67" customFormat="1" ht="18"/>
    <row r="55" s="67" customFormat="1" ht="18"/>
    <row r="56" s="67" customFormat="1" ht="18"/>
    <row r="57" s="67" customFormat="1" ht="18"/>
    <row r="58" s="67" customFormat="1" ht="18"/>
    <row r="59" s="67" customFormat="1" ht="18"/>
    <row r="60" s="67" customFormat="1" ht="18"/>
    <row r="61" s="67" customFormat="1" ht="18"/>
  </sheetData>
  <sheetProtection sheet="1" objects="1" scenarios="1"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438"/>
  <sheetViews>
    <sheetView zoomScale="85" zoomScaleNormal="85" workbookViewId="0" topLeftCell="A1">
      <pane xSplit="11" ySplit="25" topLeftCell="L26" activePane="bottomRight" state="frozen"/>
      <selection pane="topLeft" activeCell="A1" sqref="A1"/>
      <selection pane="topRight" activeCell="L1" sqref="L1"/>
      <selection pane="bottomLeft" activeCell="A26" sqref="A26"/>
      <selection pane="bottomRight" activeCell="E20" sqref="E20"/>
    </sheetView>
  </sheetViews>
  <sheetFormatPr defaultColWidth="11.00390625" defaultRowHeight="24.75" customHeight="1"/>
  <cols>
    <col min="1" max="1" width="17.875" style="4" customWidth="1"/>
    <col min="2" max="2" width="10.875" style="4" customWidth="1"/>
    <col min="3" max="3" width="17.50390625" style="4" customWidth="1"/>
    <col min="4" max="4" width="16.375" style="4" customWidth="1"/>
    <col min="5" max="5" width="20.375" style="4" bestFit="1" customWidth="1"/>
    <col min="6" max="6" width="15.00390625" style="4" customWidth="1"/>
    <col min="7" max="7" width="16.00390625" style="4" customWidth="1"/>
    <col min="8" max="8" width="16.125" style="4" customWidth="1"/>
    <col min="9" max="9" width="15.625" style="4" customWidth="1"/>
    <col min="10" max="10" width="18.00390625" style="4" customWidth="1"/>
    <col min="11" max="11" width="19.875" style="4" customWidth="1"/>
    <col min="12" max="12" width="11.125" style="42" bestFit="1" customWidth="1"/>
    <col min="13" max="110" width="10.00390625" style="42" bestFit="1" customWidth="1"/>
    <col min="111" max="116" width="10.875" style="42" customWidth="1"/>
    <col min="117" max="16384" width="10.875" style="4" customWidth="1"/>
  </cols>
  <sheetData>
    <row r="1" spans="9:12" ht="24.75" customHeight="1">
      <c r="I1" s="79" t="s">
        <v>28</v>
      </c>
      <c r="J1" s="8" t="s">
        <v>11</v>
      </c>
      <c r="L1" s="43"/>
    </row>
    <row r="2" spans="5:111" ht="24.75" customHeight="1">
      <c r="E2" s="5"/>
      <c r="I2" s="49"/>
      <c r="J2" s="9">
        <v>1</v>
      </c>
      <c r="K2" s="50">
        <f aca="true" ca="1" t="shared" si="0" ref="K2:K21">IF($J2&gt;0,INT(((RAND()+RAND()+RAND()+RAND()+RAND()+RAND()+RAND()+RAND()+RAND()+RAND()+RAND()-5.5)*s+m)*100)/100,"")</f>
        <v>39.62</v>
      </c>
      <c r="L2" s="44">
        <f aca="true" t="shared" si="1" ref="L2:AQ2">IF(AVERAGE(L5:L24)&gt;$C$24,1,0)</f>
        <v>0</v>
      </c>
      <c r="M2" s="44">
        <f t="shared" si="1"/>
        <v>0</v>
      </c>
      <c r="N2" s="44">
        <f t="shared" si="1"/>
        <v>0</v>
      </c>
      <c r="O2" s="44">
        <f t="shared" si="1"/>
        <v>0</v>
      </c>
      <c r="P2" s="44">
        <f t="shared" si="1"/>
        <v>0</v>
      </c>
      <c r="Q2" s="44">
        <f t="shared" si="1"/>
        <v>0</v>
      </c>
      <c r="R2" s="44">
        <f t="shared" si="1"/>
        <v>0</v>
      </c>
      <c r="S2" s="44">
        <f t="shared" si="1"/>
        <v>0</v>
      </c>
      <c r="T2" s="44">
        <f t="shared" si="1"/>
        <v>0</v>
      </c>
      <c r="U2" s="44">
        <f t="shared" si="1"/>
        <v>0</v>
      </c>
      <c r="V2" s="44">
        <f t="shared" si="1"/>
        <v>0</v>
      </c>
      <c r="W2" s="44">
        <f t="shared" si="1"/>
        <v>0</v>
      </c>
      <c r="X2" s="44">
        <f t="shared" si="1"/>
        <v>0</v>
      </c>
      <c r="Y2" s="44">
        <f t="shared" si="1"/>
        <v>0</v>
      </c>
      <c r="Z2" s="44">
        <f t="shared" si="1"/>
        <v>0</v>
      </c>
      <c r="AA2" s="44">
        <f t="shared" si="1"/>
        <v>1</v>
      </c>
      <c r="AB2" s="44">
        <f t="shared" si="1"/>
        <v>0</v>
      </c>
      <c r="AC2" s="44">
        <f t="shared" si="1"/>
        <v>0</v>
      </c>
      <c r="AD2" s="44">
        <f t="shared" si="1"/>
        <v>0</v>
      </c>
      <c r="AE2" s="44">
        <f t="shared" si="1"/>
        <v>0</v>
      </c>
      <c r="AF2" s="44">
        <f t="shared" si="1"/>
        <v>0</v>
      </c>
      <c r="AG2" s="44">
        <f t="shared" si="1"/>
        <v>0</v>
      </c>
      <c r="AH2" s="44">
        <f t="shared" si="1"/>
        <v>0</v>
      </c>
      <c r="AI2" s="44">
        <f t="shared" si="1"/>
        <v>0</v>
      </c>
      <c r="AJ2" s="44">
        <f t="shared" si="1"/>
        <v>0</v>
      </c>
      <c r="AK2" s="44">
        <f t="shared" si="1"/>
        <v>0</v>
      </c>
      <c r="AL2" s="44">
        <f t="shared" si="1"/>
        <v>0</v>
      </c>
      <c r="AM2" s="44">
        <f t="shared" si="1"/>
        <v>0</v>
      </c>
      <c r="AN2" s="44">
        <f t="shared" si="1"/>
        <v>0</v>
      </c>
      <c r="AO2" s="44">
        <f t="shared" si="1"/>
        <v>0</v>
      </c>
      <c r="AP2" s="44">
        <f t="shared" si="1"/>
        <v>0</v>
      </c>
      <c r="AQ2" s="44">
        <f t="shared" si="1"/>
        <v>0</v>
      </c>
      <c r="AR2" s="44">
        <f aca="true" t="shared" si="2" ref="AR2:BW2">IF(AVERAGE(AR5:AR24)&gt;$C$24,1,0)</f>
        <v>0</v>
      </c>
      <c r="AS2" s="44">
        <f t="shared" si="2"/>
        <v>0</v>
      </c>
      <c r="AT2" s="44">
        <f t="shared" si="2"/>
        <v>0</v>
      </c>
      <c r="AU2" s="44">
        <f t="shared" si="2"/>
        <v>0</v>
      </c>
      <c r="AV2" s="44">
        <f t="shared" si="2"/>
        <v>0</v>
      </c>
      <c r="AW2" s="44">
        <f t="shared" si="2"/>
        <v>0</v>
      </c>
      <c r="AX2" s="44">
        <f t="shared" si="2"/>
        <v>0</v>
      </c>
      <c r="AY2" s="44">
        <f t="shared" si="2"/>
        <v>0</v>
      </c>
      <c r="AZ2" s="44">
        <f t="shared" si="2"/>
        <v>0</v>
      </c>
      <c r="BA2" s="44">
        <f t="shared" si="2"/>
        <v>0</v>
      </c>
      <c r="BB2" s="44">
        <f t="shared" si="2"/>
        <v>0</v>
      </c>
      <c r="BC2" s="44">
        <f t="shared" si="2"/>
        <v>0</v>
      </c>
      <c r="BD2" s="44">
        <f t="shared" si="2"/>
        <v>0</v>
      </c>
      <c r="BE2" s="44">
        <f t="shared" si="2"/>
        <v>0</v>
      </c>
      <c r="BF2" s="44">
        <f t="shared" si="2"/>
        <v>0</v>
      </c>
      <c r="BG2" s="44">
        <f t="shared" si="2"/>
        <v>0</v>
      </c>
      <c r="BH2" s="44">
        <f t="shared" si="2"/>
        <v>0</v>
      </c>
      <c r="BI2" s="44">
        <f t="shared" si="2"/>
        <v>0</v>
      </c>
      <c r="BJ2" s="44">
        <f t="shared" si="2"/>
        <v>0</v>
      </c>
      <c r="BK2" s="44">
        <f t="shared" si="2"/>
        <v>0</v>
      </c>
      <c r="BL2" s="44">
        <f t="shared" si="2"/>
        <v>0</v>
      </c>
      <c r="BM2" s="44">
        <f t="shared" si="2"/>
        <v>0</v>
      </c>
      <c r="BN2" s="44">
        <f t="shared" si="2"/>
        <v>1</v>
      </c>
      <c r="BO2" s="44">
        <f t="shared" si="2"/>
        <v>0</v>
      </c>
      <c r="BP2" s="44">
        <f t="shared" si="2"/>
        <v>0</v>
      </c>
      <c r="BQ2" s="44">
        <f t="shared" si="2"/>
        <v>0</v>
      </c>
      <c r="BR2" s="44">
        <f t="shared" si="2"/>
        <v>0</v>
      </c>
      <c r="BS2" s="44">
        <f t="shared" si="2"/>
        <v>0</v>
      </c>
      <c r="BT2" s="44">
        <f t="shared" si="2"/>
        <v>0</v>
      </c>
      <c r="BU2" s="44">
        <f t="shared" si="2"/>
        <v>0</v>
      </c>
      <c r="BV2" s="44">
        <f t="shared" si="2"/>
        <v>0</v>
      </c>
      <c r="BW2" s="44">
        <f t="shared" si="2"/>
        <v>0</v>
      </c>
      <c r="BX2" s="44">
        <f aca="true" t="shared" si="3" ref="BX2:DG2">IF(AVERAGE(BX5:BX24)&gt;$C$24,1,0)</f>
        <v>0</v>
      </c>
      <c r="BY2" s="44">
        <f t="shared" si="3"/>
        <v>0</v>
      </c>
      <c r="BZ2" s="44">
        <f t="shared" si="3"/>
        <v>0</v>
      </c>
      <c r="CA2" s="44">
        <f t="shared" si="3"/>
        <v>0</v>
      </c>
      <c r="CB2" s="44">
        <f t="shared" si="3"/>
        <v>0</v>
      </c>
      <c r="CC2" s="44">
        <f t="shared" si="3"/>
        <v>0</v>
      </c>
      <c r="CD2" s="44">
        <f t="shared" si="3"/>
        <v>0</v>
      </c>
      <c r="CE2" s="44">
        <f t="shared" si="3"/>
        <v>0</v>
      </c>
      <c r="CF2" s="44">
        <f t="shared" si="3"/>
        <v>0</v>
      </c>
      <c r="CG2" s="44">
        <f t="shared" si="3"/>
        <v>0</v>
      </c>
      <c r="CH2" s="44">
        <f t="shared" si="3"/>
        <v>0</v>
      </c>
      <c r="CI2" s="44">
        <f t="shared" si="3"/>
        <v>0</v>
      </c>
      <c r="CJ2" s="44">
        <f t="shared" si="3"/>
        <v>0</v>
      </c>
      <c r="CK2" s="44">
        <f t="shared" si="3"/>
        <v>0</v>
      </c>
      <c r="CL2" s="44">
        <f t="shared" si="3"/>
        <v>0</v>
      </c>
      <c r="CM2" s="44">
        <f t="shared" si="3"/>
        <v>0</v>
      </c>
      <c r="CN2" s="44">
        <f t="shared" si="3"/>
        <v>0</v>
      </c>
      <c r="CO2" s="44">
        <f t="shared" si="3"/>
        <v>1</v>
      </c>
      <c r="CP2" s="44">
        <f t="shared" si="3"/>
        <v>0</v>
      </c>
      <c r="CQ2" s="44">
        <f t="shared" si="3"/>
        <v>0</v>
      </c>
      <c r="CR2" s="44">
        <f t="shared" si="3"/>
        <v>0</v>
      </c>
      <c r="CS2" s="44">
        <f t="shared" si="3"/>
        <v>0</v>
      </c>
      <c r="CT2" s="44">
        <f t="shared" si="3"/>
        <v>0</v>
      </c>
      <c r="CU2" s="44">
        <f t="shared" si="3"/>
        <v>0</v>
      </c>
      <c r="CV2" s="44">
        <f t="shared" si="3"/>
        <v>0</v>
      </c>
      <c r="CW2" s="44">
        <f t="shared" si="3"/>
        <v>0</v>
      </c>
      <c r="CX2" s="44">
        <f t="shared" si="3"/>
        <v>0</v>
      </c>
      <c r="CY2" s="44">
        <f t="shared" si="3"/>
        <v>0</v>
      </c>
      <c r="CZ2" s="44">
        <f t="shared" si="3"/>
        <v>0</v>
      </c>
      <c r="DA2" s="44">
        <f t="shared" si="3"/>
        <v>0</v>
      </c>
      <c r="DB2" s="44">
        <f t="shared" si="3"/>
        <v>0</v>
      </c>
      <c r="DC2" s="44">
        <f t="shared" si="3"/>
        <v>0</v>
      </c>
      <c r="DD2" s="44">
        <f t="shared" si="3"/>
        <v>0</v>
      </c>
      <c r="DE2" s="44">
        <f t="shared" si="3"/>
        <v>0</v>
      </c>
      <c r="DF2" s="44">
        <f t="shared" si="3"/>
        <v>0</v>
      </c>
      <c r="DG2" s="44">
        <f t="shared" si="3"/>
        <v>0</v>
      </c>
    </row>
    <row r="3" spans="9:111" ht="24.75" customHeight="1">
      <c r="I3" s="49"/>
      <c r="J3" s="9">
        <f aca="true" t="shared" si="4" ref="J3:J21">IF(J2&lt;D$22,IF(J2&gt;0,J2+1,0),0)</f>
        <v>2</v>
      </c>
      <c r="K3" s="50">
        <f ca="1" t="shared" si="0"/>
        <v>41.36</v>
      </c>
      <c r="L3" s="44" t="str">
        <f aca="true" t="shared" si="5" ref="L3:AQ3">IF(AVERAGE(L5:L24)&gt;$C$24,"Rho","Aho")</f>
        <v>Aho</v>
      </c>
      <c r="M3" s="44" t="str">
        <f t="shared" si="5"/>
        <v>Aho</v>
      </c>
      <c r="N3" s="44" t="str">
        <f t="shared" si="5"/>
        <v>Aho</v>
      </c>
      <c r="O3" s="44" t="str">
        <f t="shared" si="5"/>
        <v>Aho</v>
      </c>
      <c r="P3" s="44" t="str">
        <f t="shared" si="5"/>
        <v>Aho</v>
      </c>
      <c r="Q3" s="44" t="str">
        <f t="shared" si="5"/>
        <v>Aho</v>
      </c>
      <c r="R3" s="44" t="str">
        <f t="shared" si="5"/>
        <v>Aho</v>
      </c>
      <c r="S3" s="44" t="str">
        <f t="shared" si="5"/>
        <v>Aho</v>
      </c>
      <c r="T3" s="44" t="str">
        <f t="shared" si="5"/>
        <v>Aho</v>
      </c>
      <c r="U3" s="44" t="str">
        <f t="shared" si="5"/>
        <v>Aho</v>
      </c>
      <c r="V3" s="44" t="str">
        <f t="shared" si="5"/>
        <v>Aho</v>
      </c>
      <c r="W3" s="44" t="str">
        <f t="shared" si="5"/>
        <v>Aho</v>
      </c>
      <c r="X3" s="44" t="str">
        <f t="shared" si="5"/>
        <v>Aho</v>
      </c>
      <c r="Y3" s="44" t="str">
        <f t="shared" si="5"/>
        <v>Aho</v>
      </c>
      <c r="Z3" s="44" t="str">
        <f t="shared" si="5"/>
        <v>Aho</v>
      </c>
      <c r="AA3" s="44" t="str">
        <f t="shared" si="5"/>
        <v>Rho</v>
      </c>
      <c r="AB3" s="44" t="str">
        <f t="shared" si="5"/>
        <v>Aho</v>
      </c>
      <c r="AC3" s="44" t="str">
        <f t="shared" si="5"/>
        <v>Aho</v>
      </c>
      <c r="AD3" s="44" t="str">
        <f t="shared" si="5"/>
        <v>Aho</v>
      </c>
      <c r="AE3" s="44" t="str">
        <f t="shared" si="5"/>
        <v>Aho</v>
      </c>
      <c r="AF3" s="44" t="str">
        <f t="shared" si="5"/>
        <v>Aho</v>
      </c>
      <c r="AG3" s="44" t="str">
        <f t="shared" si="5"/>
        <v>Aho</v>
      </c>
      <c r="AH3" s="44" t="str">
        <f t="shared" si="5"/>
        <v>Aho</v>
      </c>
      <c r="AI3" s="44" t="str">
        <f t="shared" si="5"/>
        <v>Aho</v>
      </c>
      <c r="AJ3" s="44" t="str">
        <f t="shared" si="5"/>
        <v>Aho</v>
      </c>
      <c r="AK3" s="44" t="str">
        <f t="shared" si="5"/>
        <v>Aho</v>
      </c>
      <c r="AL3" s="44" t="str">
        <f t="shared" si="5"/>
        <v>Aho</v>
      </c>
      <c r="AM3" s="44" t="str">
        <f t="shared" si="5"/>
        <v>Aho</v>
      </c>
      <c r="AN3" s="44" t="str">
        <f t="shared" si="5"/>
        <v>Aho</v>
      </c>
      <c r="AO3" s="44" t="str">
        <f t="shared" si="5"/>
        <v>Aho</v>
      </c>
      <c r="AP3" s="44" t="str">
        <f t="shared" si="5"/>
        <v>Aho</v>
      </c>
      <c r="AQ3" s="44" t="str">
        <f t="shared" si="5"/>
        <v>Aho</v>
      </c>
      <c r="AR3" s="44" t="str">
        <f aca="true" t="shared" si="6" ref="AR3:BW3">IF(AVERAGE(AR5:AR24)&gt;$C$24,"Rho","Aho")</f>
        <v>Aho</v>
      </c>
      <c r="AS3" s="44" t="str">
        <f t="shared" si="6"/>
        <v>Aho</v>
      </c>
      <c r="AT3" s="44" t="str">
        <f t="shared" si="6"/>
        <v>Aho</v>
      </c>
      <c r="AU3" s="44" t="str">
        <f t="shared" si="6"/>
        <v>Aho</v>
      </c>
      <c r="AV3" s="44" t="str">
        <f t="shared" si="6"/>
        <v>Aho</v>
      </c>
      <c r="AW3" s="44" t="str">
        <f t="shared" si="6"/>
        <v>Aho</v>
      </c>
      <c r="AX3" s="44" t="str">
        <f t="shared" si="6"/>
        <v>Aho</v>
      </c>
      <c r="AY3" s="44" t="str">
        <f t="shared" si="6"/>
        <v>Aho</v>
      </c>
      <c r="AZ3" s="44" t="str">
        <f t="shared" si="6"/>
        <v>Aho</v>
      </c>
      <c r="BA3" s="44" t="str">
        <f t="shared" si="6"/>
        <v>Aho</v>
      </c>
      <c r="BB3" s="44" t="str">
        <f t="shared" si="6"/>
        <v>Aho</v>
      </c>
      <c r="BC3" s="44" t="str">
        <f t="shared" si="6"/>
        <v>Aho</v>
      </c>
      <c r="BD3" s="44" t="str">
        <f t="shared" si="6"/>
        <v>Aho</v>
      </c>
      <c r="BE3" s="44" t="str">
        <f t="shared" si="6"/>
        <v>Aho</v>
      </c>
      <c r="BF3" s="44" t="str">
        <f t="shared" si="6"/>
        <v>Aho</v>
      </c>
      <c r="BG3" s="44" t="str">
        <f t="shared" si="6"/>
        <v>Aho</v>
      </c>
      <c r="BH3" s="44" t="str">
        <f t="shared" si="6"/>
        <v>Aho</v>
      </c>
      <c r="BI3" s="44" t="str">
        <f t="shared" si="6"/>
        <v>Aho</v>
      </c>
      <c r="BJ3" s="44" t="str">
        <f t="shared" si="6"/>
        <v>Aho</v>
      </c>
      <c r="BK3" s="44" t="str">
        <f t="shared" si="6"/>
        <v>Aho</v>
      </c>
      <c r="BL3" s="44" t="str">
        <f t="shared" si="6"/>
        <v>Aho</v>
      </c>
      <c r="BM3" s="44" t="str">
        <f t="shared" si="6"/>
        <v>Aho</v>
      </c>
      <c r="BN3" s="44" t="str">
        <f t="shared" si="6"/>
        <v>Rho</v>
      </c>
      <c r="BO3" s="44" t="str">
        <f t="shared" si="6"/>
        <v>Aho</v>
      </c>
      <c r="BP3" s="44" t="str">
        <f t="shared" si="6"/>
        <v>Aho</v>
      </c>
      <c r="BQ3" s="44" t="str">
        <f t="shared" si="6"/>
        <v>Aho</v>
      </c>
      <c r="BR3" s="44" t="str">
        <f t="shared" si="6"/>
        <v>Aho</v>
      </c>
      <c r="BS3" s="44" t="str">
        <f t="shared" si="6"/>
        <v>Aho</v>
      </c>
      <c r="BT3" s="44" t="str">
        <f t="shared" si="6"/>
        <v>Aho</v>
      </c>
      <c r="BU3" s="44" t="str">
        <f t="shared" si="6"/>
        <v>Aho</v>
      </c>
      <c r="BV3" s="44" t="str">
        <f t="shared" si="6"/>
        <v>Aho</v>
      </c>
      <c r="BW3" s="44" t="str">
        <f t="shared" si="6"/>
        <v>Aho</v>
      </c>
      <c r="BX3" s="44" t="str">
        <f aca="true" t="shared" si="7" ref="BX3:DG3">IF(AVERAGE(BX5:BX24)&gt;$C$24,"Rho","Aho")</f>
        <v>Aho</v>
      </c>
      <c r="BY3" s="44" t="str">
        <f t="shared" si="7"/>
        <v>Aho</v>
      </c>
      <c r="BZ3" s="44" t="str">
        <f t="shared" si="7"/>
        <v>Aho</v>
      </c>
      <c r="CA3" s="44" t="str">
        <f t="shared" si="7"/>
        <v>Aho</v>
      </c>
      <c r="CB3" s="44" t="str">
        <f t="shared" si="7"/>
        <v>Aho</v>
      </c>
      <c r="CC3" s="44" t="str">
        <f t="shared" si="7"/>
        <v>Aho</v>
      </c>
      <c r="CD3" s="44" t="str">
        <f t="shared" si="7"/>
        <v>Aho</v>
      </c>
      <c r="CE3" s="44" t="str">
        <f t="shared" si="7"/>
        <v>Aho</v>
      </c>
      <c r="CF3" s="44" t="str">
        <f t="shared" si="7"/>
        <v>Aho</v>
      </c>
      <c r="CG3" s="44" t="str">
        <f t="shared" si="7"/>
        <v>Aho</v>
      </c>
      <c r="CH3" s="44" t="str">
        <f t="shared" si="7"/>
        <v>Aho</v>
      </c>
      <c r="CI3" s="44" t="str">
        <f t="shared" si="7"/>
        <v>Aho</v>
      </c>
      <c r="CJ3" s="44" t="str">
        <f t="shared" si="7"/>
        <v>Aho</v>
      </c>
      <c r="CK3" s="44" t="str">
        <f t="shared" si="7"/>
        <v>Aho</v>
      </c>
      <c r="CL3" s="44" t="str">
        <f t="shared" si="7"/>
        <v>Aho</v>
      </c>
      <c r="CM3" s="44" t="str">
        <f t="shared" si="7"/>
        <v>Aho</v>
      </c>
      <c r="CN3" s="44" t="str">
        <f t="shared" si="7"/>
        <v>Aho</v>
      </c>
      <c r="CO3" s="44" t="str">
        <f t="shared" si="7"/>
        <v>Rho</v>
      </c>
      <c r="CP3" s="44" t="str">
        <f t="shared" si="7"/>
        <v>Aho</v>
      </c>
      <c r="CQ3" s="44" t="str">
        <f t="shared" si="7"/>
        <v>Aho</v>
      </c>
      <c r="CR3" s="44" t="str">
        <f t="shared" si="7"/>
        <v>Aho</v>
      </c>
      <c r="CS3" s="44" t="str">
        <f t="shared" si="7"/>
        <v>Aho</v>
      </c>
      <c r="CT3" s="44" t="str">
        <f t="shared" si="7"/>
        <v>Aho</v>
      </c>
      <c r="CU3" s="44" t="str">
        <f t="shared" si="7"/>
        <v>Aho</v>
      </c>
      <c r="CV3" s="44" t="str">
        <f t="shared" si="7"/>
        <v>Aho</v>
      </c>
      <c r="CW3" s="44" t="str">
        <f t="shared" si="7"/>
        <v>Aho</v>
      </c>
      <c r="CX3" s="44" t="str">
        <f t="shared" si="7"/>
        <v>Aho</v>
      </c>
      <c r="CY3" s="44" t="str">
        <f t="shared" si="7"/>
        <v>Aho</v>
      </c>
      <c r="CZ3" s="44" t="str">
        <f t="shared" si="7"/>
        <v>Aho</v>
      </c>
      <c r="DA3" s="44" t="str">
        <f t="shared" si="7"/>
        <v>Aho</v>
      </c>
      <c r="DB3" s="44" t="str">
        <f t="shared" si="7"/>
        <v>Aho</v>
      </c>
      <c r="DC3" s="44" t="str">
        <f t="shared" si="7"/>
        <v>Aho</v>
      </c>
      <c r="DD3" s="44" t="str">
        <f t="shared" si="7"/>
        <v>Aho</v>
      </c>
      <c r="DE3" s="44" t="str">
        <f t="shared" si="7"/>
        <v>Aho</v>
      </c>
      <c r="DF3" s="44" t="str">
        <f t="shared" si="7"/>
        <v>Aho</v>
      </c>
      <c r="DG3" s="44" t="str">
        <f t="shared" si="7"/>
        <v>Aho</v>
      </c>
    </row>
    <row r="4" spans="10:111" ht="36" customHeight="1">
      <c r="J4" s="9">
        <f t="shared" si="4"/>
        <v>3</v>
      </c>
      <c r="K4" s="50">
        <f ca="1" t="shared" si="0"/>
        <v>39.99</v>
      </c>
      <c r="L4" s="45">
        <v>1</v>
      </c>
      <c r="M4" s="45">
        <v>2</v>
      </c>
      <c r="N4" s="45">
        <v>3</v>
      </c>
      <c r="O4" s="45">
        <v>4</v>
      </c>
      <c r="P4" s="45">
        <v>5</v>
      </c>
      <c r="Q4" s="45">
        <v>6</v>
      </c>
      <c r="R4" s="45">
        <v>7</v>
      </c>
      <c r="S4" s="45">
        <v>8</v>
      </c>
      <c r="T4" s="45">
        <v>9</v>
      </c>
      <c r="U4" s="45">
        <v>10</v>
      </c>
      <c r="V4" s="45">
        <v>11</v>
      </c>
      <c r="W4" s="45">
        <v>12</v>
      </c>
      <c r="X4" s="45">
        <v>13</v>
      </c>
      <c r="Y4" s="45">
        <v>14</v>
      </c>
      <c r="Z4" s="45">
        <v>15</v>
      </c>
      <c r="AA4" s="45">
        <v>16</v>
      </c>
      <c r="AB4" s="45">
        <v>17</v>
      </c>
      <c r="AC4" s="45">
        <v>18</v>
      </c>
      <c r="AD4" s="45">
        <v>19</v>
      </c>
      <c r="AE4" s="45">
        <v>20</v>
      </c>
      <c r="AF4" s="45">
        <v>21</v>
      </c>
      <c r="AG4" s="45">
        <v>22</v>
      </c>
      <c r="AH4" s="45">
        <v>23</v>
      </c>
      <c r="AI4" s="45">
        <v>24</v>
      </c>
      <c r="AJ4" s="45">
        <v>25</v>
      </c>
      <c r="AK4" s="45">
        <v>26</v>
      </c>
      <c r="AL4" s="45">
        <v>27</v>
      </c>
      <c r="AM4" s="45">
        <v>28</v>
      </c>
      <c r="AN4" s="45">
        <v>29</v>
      </c>
      <c r="AO4" s="45">
        <v>30</v>
      </c>
      <c r="AP4" s="45">
        <v>31</v>
      </c>
      <c r="AQ4" s="45">
        <v>32</v>
      </c>
      <c r="AR4" s="45">
        <v>33</v>
      </c>
      <c r="AS4" s="45">
        <v>34</v>
      </c>
      <c r="AT4" s="45">
        <v>35</v>
      </c>
      <c r="AU4" s="45">
        <v>36</v>
      </c>
      <c r="AV4" s="45">
        <v>37</v>
      </c>
      <c r="AW4" s="45">
        <v>38</v>
      </c>
      <c r="AX4" s="45">
        <v>39</v>
      </c>
      <c r="AY4" s="45">
        <v>40</v>
      </c>
      <c r="AZ4" s="45">
        <v>41</v>
      </c>
      <c r="BA4" s="45">
        <v>42</v>
      </c>
      <c r="BB4" s="45">
        <v>43</v>
      </c>
      <c r="BC4" s="45">
        <v>44</v>
      </c>
      <c r="BD4" s="45">
        <v>45</v>
      </c>
      <c r="BE4" s="45">
        <v>46</v>
      </c>
      <c r="BF4" s="45">
        <v>47</v>
      </c>
      <c r="BG4" s="45">
        <v>48</v>
      </c>
      <c r="BH4" s="45">
        <v>49</v>
      </c>
      <c r="BI4" s="45">
        <v>50</v>
      </c>
      <c r="BJ4" s="45">
        <v>51</v>
      </c>
      <c r="BK4" s="45">
        <v>52</v>
      </c>
      <c r="BL4" s="45">
        <v>53</v>
      </c>
      <c r="BM4" s="45">
        <v>54</v>
      </c>
      <c r="BN4" s="45">
        <v>55</v>
      </c>
      <c r="BO4" s="45">
        <v>56</v>
      </c>
      <c r="BP4" s="45">
        <v>57</v>
      </c>
      <c r="BQ4" s="45">
        <v>58</v>
      </c>
      <c r="BR4" s="45">
        <v>59</v>
      </c>
      <c r="BS4" s="45">
        <v>60</v>
      </c>
      <c r="BT4" s="45">
        <v>61</v>
      </c>
      <c r="BU4" s="45">
        <v>62</v>
      </c>
      <c r="BV4" s="45">
        <v>63</v>
      </c>
      <c r="BW4" s="45">
        <v>64</v>
      </c>
      <c r="BX4" s="45">
        <v>65</v>
      </c>
      <c r="BY4" s="45">
        <v>66</v>
      </c>
      <c r="BZ4" s="45">
        <v>67</v>
      </c>
      <c r="CA4" s="45">
        <v>68</v>
      </c>
      <c r="CB4" s="45">
        <v>69</v>
      </c>
      <c r="CC4" s="45">
        <v>70</v>
      </c>
      <c r="CD4" s="45">
        <v>71</v>
      </c>
      <c r="CE4" s="45">
        <v>72</v>
      </c>
      <c r="CF4" s="45">
        <v>73</v>
      </c>
      <c r="CG4" s="45">
        <v>74</v>
      </c>
      <c r="CH4" s="45">
        <v>75</v>
      </c>
      <c r="CI4" s="45">
        <v>76</v>
      </c>
      <c r="CJ4" s="45">
        <v>77</v>
      </c>
      <c r="CK4" s="45">
        <v>78</v>
      </c>
      <c r="CL4" s="45">
        <v>79</v>
      </c>
      <c r="CM4" s="45">
        <v>80</v>
      </c>
      <c r="CN4" s="45">
        <v>81</v>
      </c>
      <c r="CO4" s="45">
        <v>82</v>
      </c>
      <c r="CP4" s="45">
        <v>83</v>
      </c>
      <c r="CQ4" s="45">
        <v>84</v>
      </c>
      <c r="CR4" s="45">
        <v>85</v>
      </c>
      <c r="CS4" s="45">
        <v>86</v>
      </c>
      <c r="CT4" s="45">
        <v>87</v>
      </c>
      <c r="CU4" s="45">
        <v>88</v>
      </c>
      <c r="CV4" s="45">
        <v>89</v>
      </c>
      <c r="CW4" s="45">
        <v>90</v>
      </c>
      <c r="CX4" s="45">
        <v>91</v>
      </c>
      <c r="CY4" s="45">
        <v>92</v>
      </c>
      <c r="CZ4" s="45">
        <v>93</v>
      </c>
      <c r="DA4" s="45">
        <v>94</v>
      </c>
      <c r="DB4" s="45">
        <v>95</v>
      </c>
      <c r="DC4" s="45">
        <v>96</v>
      </c>
      <c r="DD4" s="45">
        <v>97</v>
      </c>
      <c r="DE4" s="45">
        <v>98</v>
      </c>
      <c r="DF4" s="45">
        <v>99</v>
      </c>
      <c r="DG4" s="45">
        <v>100</v>
      </c>
    </row>
    <row r="5" spans="10:111" ht="24.75" customHeight="1">
      <c r="J5" s="9">
        <f t="shared" si="4"/>
        <v>4</v>
      </c>
      <c r="K5" s="50">
        <f ca="1" t="shared" si="0"/>
        <v>39.15</v>
      </c>
      <c r="L5" s="20">
        <f aca="true" ca="1" t="shared" si="8" ref="L5:AQ5">IF($J2&gt;0,INT(((RAND()+RAND()+RAND()+RAND()+RAND()+RAND()+RAND()+RAND()+RAND()+RAND()+RAND()-5.5)*ssss+m)*100)/100,"")</f>
        <v>40.08</v>
      </c>
      <c r="M5" s="20">
        <f ca="1" t="shared" si="8"/>
        <v>38.24</v>
      </c>
      <c r="N5" s="20">
        <f ca="1" t="shared" si="8"/>
        <v>39.56</v>
      </c>
      <c r="O5" s="20">
        <f ca="1" t="shared" si="8"/>
        <v>40.96</v>
      </c>
      <c r="P5" s="20">
        <f ca="1" t="shared" si="8"/>
        <v>39.35</v>
      </c>
      <c r="Q5" s="20">
        <f ca="1" t="shared" si="8"/>
        <v>40.49</v>
      </c>
      <c r="R5" s="20">
        <f ca="1" t="shared" si="8"/>
        <v>39.91</v>
      </c>
      <c r="S5" s="20">
        <f ca="1" t="shared" si="8"/>
        <v>40.26</v>
      </c>
      <c r="T5" s="20">
        <f ca="1" t="shared" si="8"/>
        <v>39.98</v>
      </c>
      <c r="U5" s="20">
        <f ca="1" t="shared" si="8"/>
        <v>40.9</v>
      </c>
      <c r="V5" s="20">
        <f ca="1" t="shared" si="8"/>
        <v>40.49</v>
      </c>
      <c r="W5" s="20">
        <f ca="1" t="shared" si="8"/>
        <v>40.11</v>
      </c>
      <c r="X5" s="20">
        <f ca="1" t="shared" si="8"/>
        <v>38.54</v>
      </c>
      <c r="Y5" s="20">
        <f ca="1" t="shared" si="8"/>
        <v>39.75</v>
      </c>
      <c r="Z5" s="20">
        <f ca="1" t="shared" si="8"/>
        <v>40.64</v>
      </c>
      <c r="AA5" s="20">
        <f ca="1" t="shared" si="8"/>
        <v>40.73</v>
      </c>
      <c r="AB5" s="20">
        <f ca="1" t="shared" si="8"/>
        <v>40.65</v>
      </c>
      <c r="AC5" s="20">
        <f ca="1" t="shared" si="8"/>
        <v>39.56</v>
      </c>
      <c r="AD5" s="20">
        <f ca="1" t="shared" si="8"/>
        <v>40.3</v>
      </c>
      <c r="AE5" s="20">
        <f ca="1" t="shared" si="8"/>
        <v>41.51</v>
      </c>
      <c r="AF5" s="20">
        <f ca="1" t="shared" si="8"/>
        <v>38.68</v>
      </c>
      <c r="AG5" s="20">
        <f ca="1" t="shared" si="8"/>
        <v>40.24</v>
      </c>
      <c r="AH5" s="20">
        <f ca="1" t="shared" si="8"/>
        <v>38.53</v>
      </c>
      <c r="AI5" s="20">
        <f ca="1" t="shared" si="8"/>
        <v>41.33</v>
      </c>
      <c r="AJ5" s="20">
        <f ca="1" t="shared" si="8"/>
        <v>40.61</v>
      </c>
      <c r="AK5" s="20">
        <f ca="1" t="shared" si="8"/>
        <v>39.74</v>
      </c>
      <c r="AL5" s="20">
        <f ca="1" t="shared" si="8"/>
        <v>39.44</v>
      </c>
      <c r="AM5" s="20">
        <f ca="1" t="shared" si="8"/>
        <v>38.93</v>
      </c>
      <c r="AN5" s="20">
        <f ca="1" t="shared" si="8"/>
        <v>38.38</v>
      </c>
      <c r="AO5" s="20">
        <f ca="1" t="shared" si="8"/>
        <v>39.34</v>
      </c>
      <c r="AP5" s="20">
        <f ca="1" t="shared" si="8"/>
        <v>39.15</v>
      </c>
      <c r="AQ5" s="20">
        <f ca="1" t="shared" si="8"/>
        <v>40.84</v>
      </c>
      <c r="AR5" s="20">
        <f aca="true" ca="1" t="shared" si="9" ref="AR5:BW5">IF($J2&gt;0,INT(((RAND()+RAND()+RAND()+RAND()+RAND()+RAND()+RAND()+RAND()+RAND()+RAND()+RAND()-5.5)*ssss+m)*100)/100,"")</f>
        <v>39.69</v>
      </c>
      <c r="AS5" s="20">
        <f ca="1" t="shared" si="9"/>
        <v>39.86</v>
      </c>
      <c r="AT5" s="20">
        <f ca="1" t="shared" si="9"/>
        <v>39.18</v>
      </c>
      <c r="AU5" s="20">
        <f ca="1" t="shared" si="9"/>
        <v>41.22</v>
      </c>
      <c r="AV5" s="20">
        <f ca="1" t="shared" si="9"/>
        <v>40.54</v>
      </c>
      <c r="AW5" s="20">
        <f ca="1" t="shared" si="9"/>
        <v>41.41</v>
      </c>
      <c r="AX5" s="20">
        <f ca="1" t="shared" si="9"/>
        <v>39.44</v>
      </c>
      <c r="AY5" s="20">
        <f ca="1" t="shared" si="9"/>
        <v>37.79</v>
      </c>
      <c r="AZ5" s="20">
        <f ca="1" t="shared" si="9"/>
        <v>38.62</v>
      </c>
      <c r="BA5" s="20">
        <f ca="1" t="shared" si="9"/>
        <v>39.82</v>
      </c>
      <c r="BB5" s="20">
        <f ca="1" t="shared" si="9"/>
        <v>39.4</v>
      </c>
      <c r="BC5" s="20">
        <f ca="1" t="shared" si="9"/>
        <v>41.35</v>
      </c>
      <c r="BD5" s="20">
        <f ca="1" t="shared" si="9"/>
        <v>41.8</v>
      </c>
      <c r="BE5" s="20">
        <f ca="1" t="shared" si="9"/>
        <v>39.63</v>
      </c>
      <c r="BF5" s="20">
        <f ca="1" t="shared" si="9"/>
        <v>40.24</v>
      </c>
      <c r="BG5" s="20">
        <f ca="1" t="shared" si="9"/>
        <v>40.6</v>
      </c>
      <c r="BH5" s="20">
        <f ca="1" t="shared" si="9"/>
        <v>40.7</v>
      </c>
      <c r="BI5" s="20">
        <f ca="1" t="shared" si="9"/>
        <v>39.57</v>
      </c>
      <c r="BJ5" s="20">
        <f ca="1" t="shared" si="9"/>
        <v>39.47</v>
      </c>
      <c r="BK5" s="20">
        <f ca="1" t="shared" si="9"/>
        <v>40.47</v>
      </c>
      <c r="BL5" s="20">
        <f ca="1" t="shared" si="9"/>
        <v>40.63</v>
      </c>
      <c r="BM5" s="20">
        <f ca="1" t="shared" si="9"/>
        <v>40.52</v>
      </c>
      <c r="BN5" s="20">
        <f ca="1" t="shared" si="9"/>
        <v>42.36</v>
      </c>
      <c r="BO5" s="20">
        <f ca="1" t="shared" si="9"/>
        <v>40.44</v>
      </c>
      <c r="BP5" s="20">
        <f ca="1" t="shared" si="9"/>
        <v>41.43</v>
      </c>
      <c r="BQ5" s="20">
        <f ca="1" t="shared" si="9"/>
        <v>39.68</v>
      </c>
      <c r="BR5" s="20">
        <f ca="1" t="shared" si="9"/>
        <v>38.92</v>
      </c>
      <c r="BS5" s="20">
        <f ca="1" t="shared" si="9"/>
        <v>37.65</v>
      </c>
      <c r="BT5" s="20">
        <f ca="1" t="shared" si="9"/>
        <v>37.96</v>
      </c>
      <c r="BU5" s="20">
        <f ca="1" t="shared" si="9"/>
        <v>39.38</v>
      </c>
      <c r="BV5" s="20">
        <f ca="1" t="shared" si="9"/>
        <v>41.53</v>
      </c>
      <c r="BW5" s="20">
        <f ca="1" t="shared" si="9"/>
        <v>38.59</v>
      </c>
      <c r="BX5" s="20">
        <f aca="true" ca="1" t="shared" si="10" ref="BX5:DG5">IF($J2&gt;0,INT(((RAND()+RAND()+RAND()+RAND()+RAND()+RAND()+RAND()+RAND()+RAND()+RAND()+RAND()-5.5)*ssss+m)*100)/100,"")</f>
        <v>39.52</v>
      </c>
      <c r="BY5" s="20">
        <f ca="1" t="shared" si="10"/>
        <v>39.86</v>
      </c>
      <c r="BZ5" s="20">
        <f ca="1" t="shared" si="10"/>
        <v>38.95</v>
      </c>
      <c r="CA5" s="20">
        <f ca="1" t="shared" si="10"/>
        <v>38.81</v>
      </c>
      <c r="CB5" s="20">
        <f ca="1" t="shared" si="10"/>
        <v>40.21</v>
      </c>
      <c r="CC5" s="20">
        <f ca="1" t="shared" si="10"/>
        <v>38.83</v>
      </c>
      <c r="CD5" s="20">
        <f ca="1" t="shared" si="10"/>
        <v>40.87</v>
      </c>
      <c r="CE5" s="20">
        <f ca="1" t="shared" si="10"/>
        <v>39.76</v>
      </c>
      <c r="CF5" s="20">
        <f ca="1" t="shared" si="10"/>
        <v>40.5</v>
      </c>
      <c r="CG5" s="20">
        <f ca="1" t="shared" si="10"/>
        <v>40.61</v>
      </c>
      <c r="CH5" s="20">
        <f ca="1" t="shared" si="10"/>
        <v>38.93</v>
      </c>
      <c r="CI5" s="20">
        <f ca="1" t="shared" si="10"/>
        <v>39.67</v>
      </c>
      <c r="CJ5" s="20">
        <f ca="1" t="shared" si="10"/>
        <v>40.73</v>
      </c>
      <c r="CK5" s="20">
        <f ca="1" t="shared" si="10"/>
        <v>39.88</v>
      </c>
      <c r="CL5" s="20">
        <f ca="1" t="shared" si="10"/>
        <v>39.53</v>
      </c>
      <c r="CM5" s="20">
        <f ca="1" t="shared" si="10"/>
        <v>39.78</v>
      </c>
      <c r="CN5" s="20">
        <f ca="1" t="shared" si="10"/>
        <v>40.65</v>
      </c>
      <c r="CO5" s="20">
        <f ca="1" t="shared" si="10"/>
        <v>40.17</v>
      </c>
      <c r="CP5" s="20">
        <f ca="1" t="shared" si="10"/>
        <v>39.43</v>
      </c>
      <c r="CQ5" s="20">
        <f ca="1" t="shared" si="10"/>
        <v>40.42</v>
      </c>
      <c r="CR5" s="20">
        <f ca="1" t="shared" si="10"/>
        <v>40</v>
      </c>
      <c r="CS5" s="20">
        <f ca="1" t="shared" si="10"/>
        <v>39.76</v>
      </c>
      <c r="CT5" s="20">
        <f ca="1" t="shared" si="10"/>
        <v>39.75</v>
      </c>
      <c r="CU5" s="20">
        <f ca="1" t="shared" si="10"/>
        <v>40.68</v>
      </c>
      <c r="CV5" s="20">
        <f ca="1" t="shared" si="10"/>
        <v>38.71</v>
      </c>
      <c r="CW5" s="20">
        <f ca="1" t="shared" si="10"/>
        <v>39.76</v>
      </c>
      <c r="CX5" s="20">
        <f ca="1" t="shared" si="10"/>
        <v>41.27</v>
      </c>
      <c r="CY5" s="20">
        <f ca="1" t="shared" si="10"/>
        <v>40.62</v>
      </c>
      <c r="CZ5" s="20">
        <f ca="1" t="shared" si="10"/>
        <v>38.66</v>
      </c>
      <c r="DA5" s="20">
        <f ca="1" t="shared" si="10"/>
        <v>40.47</v>
      </c>
      <c r="DB5" s="20">
        <f ca="1" t="shared" si="10"/>
        <v>41.17</v>
      </c>
      <c r="DC5" s="20">
        <f ca="1" t="shared" si="10"/>
        <v>40.65</v>
      </c>
      <c r="DD5" s="20">
        <f ca="1" t="shared" si="10"/>
        <v>40.73</v>
      </c>
      <c r="DE5" s="20">
        <f ca="1" t="shared" si="10"/>
        <v>39.62</v>
      </c>
      <c r="DF5" s="20">
        <f ca="1" t="shared" si="10"/>
        <v>39.05</v>
      </c>
      <c r="DG5" s="20">
        <f ca="1" t="shared" si="10"/>
        <v>38.96</v>
      </c>
    </row>
    <row r="6" spans="10:111" ht="24.75" customHeight="1">
      <c r="J6" s="9">
        <f t="shared" si="4"/>
        <v>5</v>
      </c>
      <c r="K6" s="50">
        <f ca="1" t="shared" si="0"/>
        <v>39.77</v>
      </c>
      <c r="L6" s="20">
        <f aca="true" ca="1" t="shared" si="11" ref="L6:AQ6">IF($J3&gt;0,INT(((RAND()+RAND()+RAND()+RAND()+RAND()+RAND()+RAND()+RAND()+RAND()+RAND()+RAND()-5.5)*ssss+m)*100)/100,"")</f>
        <v>38.95</v>
      </c>
      <c r="M6" s="20">
        <f ca="1" t="shared" si="11"/>
        <v>38.79</v>
      </c>
      <c r="N6" s="20">
        <f ca="1" t="shared" si="11"/>
        <v>39.94</v>
      </c>
      <c r="O6" s="20">
        <f ca="1" t="shared" si="11"/>
        <v>39.21</v>
      </c>
      <c r="P6" s="20">
        <f ca="1" t="shared" si="11"/>
        <v>38.24</v>
      </c>
      <c r="Q6" s="20">
        <f ca="1" t="shared" si="11"/>
        <v>40.29</v>
      </c>
      <c r="R6" s="20">
        <f ca="1" t="shared" si="11"/>
        <v>39.52</v>
      </c>
      <c r="S6" s="20">
        <f ca="1" t="shared" si="11"/>
        <v>39.8</v>
      </c>
      <c r="T6" s="20">
        <f ca="1" t="shared" si="11"/>
        <v>40.22</v>
      </c>
      <c r="U6" s="20">
        <f ca="1" t="shared" si="11"/>
        <v>38.23</v>
      </c>
      <c r="V6" s="20">
        <f ca="1" t="shared" si="11"/>
        <v>40.18</v>
      </c>
      <c r="W6" s="20">
        <f ca="1" t="shared" si="11"/>
        <v>39.47</v>
      </c>
      <c r="X6" s="20">
        <f ca="1" t="shared" si="11"/>
        <v>38.33</v>
      </c>
      <c r="Y6" s="20">
        <f ca="1" t="shared" si="11"/>
        <v>40.59</v>
      </c>
      <c r="Z6" s="20">
        <f ca="1" t="shared" si="11"/>
        <v>40.88</v>
      </c>
      <c r="AA6" s="20">
        <f ca="1" t="shared" si="11"/>
        <v>41.43</v>
      </c>
      <c r="AB6" s="20">
        <f ca="1" t="shared" si="11"/>
        <v>40.47</v>
      </c>
      <c r="AC6" s="20">
        <f ca="1" t="shared" si="11"/>
        <v>40.97</v>
      </c>
      <c r="AD6" s="20">
        <f ca="1" t="shared" si="11"/>
        <v>39.36</v>
      </c>
      <c r="AE6" s="20">
        <f ca="1" t="shared" si="11"/>
        <v>41.18</v>
      </c>
      <c r="AF6" s="20">
        <f ca="1" t="shared" si="11"/>
        <v>39.51</v>
      </c>
      <c r="AG6" s="20">
        <f ca="1" t="shared" si="11"/>
        <v>40.25</v>
      </c>
      <c r="AH6" s="20">
        <f ca="1" t="shared" si="11"/>
        <v>40.97</v>
      </c>
      <c r="AI6" s="20">
        <f ca="1" t="shared" si="11"/>
        <v>40.38</v>
      </c>
      <c r="AJ6" s="20">
        <f ca="1" t="shared" si="11"/>
        <v>38.55</v>
      </c>
      <c r="AK6" s="20">
        <f ca="1" t="shared" si="11"/>
        <v>39.14</v>
      </c>
      <c r="AL6" s="20">
        <f ca="1" t="shared" si="11"/>
        <v>38.72</v>
      </c>
      <c r="AM6" s="20">
        <f ca="1" t="shared" si="11"/>
        <v>40.88</v>
      </c>
      <c r="AN6" s="20">
        <f ca="1" t="shared" si="11"/>
        <v>40.64</v>
      </c>
      <c r="AO6" s="20">
        <f ca="1" t="shared" si="11"/>
        <v>38.57</v>
      </c>
      <c r="AP6" s="20">
        <f ca="1" t="shared" si="11"/>
        <v>39.76</v>
      </c>
      <c r="AQ6" s="20">
        <f ca="1" t="shared" si="11"/>
        <v>40.94</v>
      </c>
      <c r="AR6" s="20">
        <f aca="true" ca="1" t="shared" si="12" ref="AR6:BW6">IF($J3&gt;0,INT(((RAND()+RAND()+RAND()+RAND()+RAND()+RAND()+RAND()+RAND()+RAND()+RAND()+RAND()-5.5)*ssss+m)*100)/100,"")</f>
        <v>40.05</v>
      </c>
      <c r="AS6" s="20">
        <f ca="1" t="shared" si="12"/>
        <v>40.6</v>
      </c>
      <c r="AT6" s="20">
        <f ca="1" t="shared" si="12"/>
        <v>40.52</v>
      </c>
      <c r="AU6" s="20">
        <f ca="1" t="shared" si="12"/>
        <v>39.23</v>
      </c>
      <c r="AV6" s="20">
        <f ca="1" t="shared" si="12"/>
        <v>40.52</v>
      </c>
      <c r="AW6" s="20">
        <f ca="1" t="shared" si="12"/>
        <v>37.61</v>
      </c>
      <c r="AX6" s="20">
        <f ca="1" t="shared" si="12"/>
        <v>40.49</v>
      </c>
      <c r="AY6" s="20">
        <f ca="1" t="shared" si="12"/>
        <v>39.54</v>
      </c>
      <c r="AZ6" s="20">
        <f ca="1" t="shared" si="12"/>
        <v>40.34</v>
      </c>
      <c r="BA6" s="20">
        <f ca="1" t="shared" si="12"/>
        <v>38.57</v>
      </c>
      <c r="BB6" s="20">
        <f ca="1" t="shared" si="12"/>
        <v>38.44</v>
      </c>
      <c r="BC6" s="20">
        <f ca="1" t="shared" si="12"/>
        <v>41.2</v>
      </c>
      <c r="BD6" s="20">
        <f ca="1" t="shared" si="12"/>
        <v>39.74</v>
      </c>
      <c r="BE6" s="20">
        <f ca="1" t="shared" si="12"/>
        <v>40.41</v>
      </c>
      <c r="BF6" s="20">
        <f ca="1" t="shared" si="12"/>
        <v>40.72</v>
      </c>
      <c r="BG6" s="20">
        <f ca="1" t="shared" si="12"/>
        <v>40.21</v>
      </c>
      <c r="BH6" s="20">
        <f ca="1" t="shared" si="12"/>
        <v>40.79</v>
      </c>
      <c r="BI6" s="20">
        <f ca="1" t="shared" si="12"/>
        <v>40.23</v>
      </c>
      <c r="BJ6" s="20">
        <f ca="1" t="shared" si="12"/>
        <v>39.31</v>
      </c>
      <c r="BK6" s="20">
        <f ca="1" t="shared" si="12"/>
        <v>41.54</v>
      </c>
      <c r="BL6" s="20">
        <f ca="1" t="shared" si="12"/>
        <v>39</v>
      </c>
      <c r="BM6" s="20">
        <f ca="1" t="shared" si="12"/>
        <v>40.62</v>
      </c>
      <c r="BN6" s="20">
        <f ca="1" t="shared" si="12"/>
        <v>39.49</v>
      </c>
      <c r="BO6" s="20">
        <f ca="1" t="shared" si="12"/>
        <v>40.51</v>
      </c>
      <c r="BP6" s="20">
        <f ca="1" t="shared" si="12"/>
        <v>40.18</v>
      </c>
      <c r="BQ6" s="20">
        <f ca="1" t="shared" si="12"/>
        <v>39.3</v>
      </c>
      <c r="BR6" s="20">
        <f ca="1" t="shared" si="12"/>
        <v>40.83</v>
      </c>
      <c r="BS6" s="20">
        <f ca="1" t="shared" si="12"/>
        <v>39.77</v>
      </c>
      <c r="BT6" s="20">
        <f ca="1" t="shared" si="12"/>
        <v>39.22</v>
      </c>
      <c r="BU6" s="20">
        <f ca="1" t="shared" si="12"/>
        <v>39.52</v>
      </c>
      <c r="BV6" s="20">
        <f ca="1" t="shared" si="12"/>
        <v>41.22</v>
      </c>
      <c r="BW6" s="20">
        <f ca="1" t="shared" si="12"/>
        <v>39.87</v>
      </c>
      <c r="BX6" s="20">
        <f aca="true" ca="1" t="shared" si="13" ref="BX6:DG6">IF($J3&gt;0,INT(((RAND()+RAND()+RAND()+RAND()+RAND()+RAND()+RAND()+RAND()+RAND()+RAND()+RAND()-5.5)*ssss+m)*100)/100,"")</f>
        <v>41.65</v>
      </c>
      <c r="BY6" s="20">
        <f ca="1" t="shared" si="13"/>
        <v>40.17</v>
      </c>
      <c r="BZ6" s="20">
        <f ca="1" t="shared" si="13"/>
        <v>41.04</v>
      </c>
      <c r="CA6" s="20">
        <f ca="1" t="shared" si="13"/>
        <v>41.07</v>
      </c>
      <c r="CB6" s="20">
        <f ca="1" t="shared" si="13"/>
        <v>39.21</v>
      </c>
      <c r="CC6" s="20">
        <f ca="1" t="shared" si="13"/>
        <v>39.39</v>
      </c>
      <c r="CD6" s="20">
        <f ca="1" t="shared" si="13"/>
        <v>39.39</v>
      </c>
      <c r="CE6" s="20">
        <f ca="1" t="shared" si="13"/>
        <v>39.94</v>
      </c>
      <c r="CF6" s="20">
        <f ca="1" t="shared" si="13"/>
        <v>40.26</v>
      </c>
      <c r="CG6" s="20">
        <f ca="1" t="shared" si="13"/>
        <v>39.38</v>
      </c>
      <c r="CH6" s="20">
        <f ca="1" t="shared" si="13"/>
        <v>39.25</v>
      </c>
      <c r="CI6" s="20">
        <f ca="1" t="shared" si="13"/>
        <v>38.93</v>
      </c>
      <c r="CJ6" s="20">
        <f ca="1" t="shared" si="13"/>
        <v>40.12</v>
      </c>
      <c r="CK6" s="20">
        <f ca="1" t="shared" si="13"/>
        <v>40.35</v>
      </c>
      <c r="CL6" s="20">
        <f ca="1" t="shared" si="13"/>
        <v>40.16</v>
      </c>
      <c r="CM6" s="20">
        <f ca="1" t="shared" si="13"/>
        <v>41.08</v>
      </c>
      <c r="CN6" s="20">
        <f ca="1" t="shared" si="13"/>
        <v>41.39</v>
      </c>
      <c r="CO6" s="20">
        <f ca="1" t="shared" si="13"/>
        <v>40.97</v>
      </c>
      <c r="CP6" s="20">
        <f ca="1" t="shared" si="13"/>
        <v>39.14</v>
      </c>
      <c r="CQ6" s="20">
        <f ca="1" t="shared" si="13"/>
        <v>38.75</v>
      </c>
      <c r="CR6" s="20">
        <f ca="1" t="shared" si="13"/>
        <v>40.28</v>
      </c>
      <c r="CS6" s="20">
        <f ca="1" t="shared" si="13"/>
        <v>38.39</v>
      </c>
      <c r="CT6" s="20">
        <f ca="1" t="shared" si="13"/>
        <v>39.43</v>
      </c>
      <c r="CU6" s="20">
        <f ca="1" t="shared" si="13"/>
        <v>39.11</v>
      </c>
      <c r="CV6" s="20">
        <f ca="1" t="shared" si="13"/>
        <v>40.02</v>
      </c>
      <c r="CW6" s="20">
        <f ca="1" t="shared" si="13"/>
        <v>38.7</v>
      </c>
      <c r="CX6" s="20">
        <f ca="1" t="shared" si="13"/>
        <v>40.44</v>
      </c>
      <c r="CY6" s="20">
        <f ca="1" t="shared" si="13"/>
        <v>39.54</v>
      </c>
      <c r="CZ6" s="20">
        <f ca="1" t="shared" si="13"/>
        <v>39.49</v>
      </c>
      <c r="DA6" s="20">
        <f ca="1" t="shared" si="13"/>
        <v>39.15</v>
      </c>
      <c r="DB6" s="20">
        <f ca="1" t="shared" si="13"/>
        <v>39.63</v>
      </c>
      <c r="DC6" s="20">
        <f ca="1" t="shared" si="13"/>
        <v>38.94</v>
      </c>
      <c r="DD6" s="20">
        <f ca="1" t="shared" si="13"/>
        <v>41.74</v>
      </c>
      <c r="DE6" s="20">
        <f ca="1" t="shared" si="13"/>
        <v>39.53</v>
      </c>
      <c r="DF6" s="20">
        <f ca="1" t="shared" si="13"/>
        <v>40.76</v>
      </c>
      <c r="DG6" s="20">
        <f ca="1" t="shared" si="13"/>
        <v>39.55</v>
      </c>
    </row>
    <row r="7" spans="10:111" ht="24.75" customHeight="1">
      <c r="J7" s="9">
        <f t="shared" si="4"/>
        <v>0</v>
      </c>
      <c r="K7" s="50">
        <f ca="1" t="shared" si="0"/>
      </c>
      <c r="L7" s="20">
        <f aca="true" ca="1" t="shared" si="14" ref="L7:AQ7">IF($J4&gt;0,INT(((RAND()+RAND()+RAND()+RAND()+RAND()+RAND()+RAND()+RAND()+RAND()+RAND()+RAND()-5.5)*ssss+m)*100)/100,"")</f>
        <v>39.95</v>
      </c>
      <c r="M7" s="20">
        <f ca="1" t="shared" si="14"/>
        <v>40.16</v>
      </c>
      <c r="N7" s="20">
        <f ca="1" t="shared" si="14"/>
        <v>39.42</v>
      </c>
      <c r="O7" s="20">
        <f ca="1" t="shared" si="14"/>
        <v>39.55</v>
      </c>
      <c r="P7" s="20">
        <f ca="1" t="shared" si="14"/>
        <v>41.41</v>
      </c>
      <c r="Q7" s="20">
        <f ca="1" t="shared" si="14"/>
        <v>38.71</v>
      </c>
      <c r="R7" s="20">
        <f ca="1" t="shared" si="14"/>
        <v>40.22</v>
      </c>
      <c r="S7" s="20">
        <f ca="1" t="shared" si="14"/>
        <v>41.44</v>
      </c>
      <c r="T7" s="20">
        <f ca="1" t="shared" si="14"/>
        <v>38.48</v>
      </c>
      <c r="U7" s="20">
        <f ca="1" t="shared" si="14"/>
        <v>38.37</v>
      </c>
      <c r="V7" s="20">
        <f ca="1" t="shared" si="14"/>
        <v>40.29</v>
      </c>
      <c r="W7" s="20">
        <f ca="1" t="shared" si="14"/>
        <v>41.08</v>
      </c>
      <c r="X7" s="20">
        <f ca="1" t="shared" si="14"/>
        <v>38.37</v>
      </c>
      <c r="Y7" s="20">
        <f ca="1" t="shared" si="14"/>
        <v>38.31</v>
      </c>
      <c r="Z7" s="20">
        <f ca="1" t="shared" si="14"/>
        <v>39.7</v>
      </c>
      <c r="AA7" s="20">
        <f ca="1" t="shared" si="14"/>
        <v>40.61</v>
      </c>
      <c r="AB7" s="20">
        <f ca="1" t="shared" si="14"/>
        <v>38.62</v>
      </c>
      <c r="AC7" s="20">
        <f ca="1" t="shared" si="14"/>
        <v>39.57</v>
      </c>
      <c r="AD7" s="20">
        <f ca="1" t="shared" si="14"/>
        <v>39.38</v>
      </c>
      <c r="AE7" s="20">
        <f ca="1" t="shared" si="14"/>
        <v>40.18</v>
      </c>
      <c r="AF7" s="20">
        <f ca="1" t="shared" si="14"/>
        <v>39.8</v>
      </c>
      <c r="AG7" s="20">
        <f ca="1" t="shared" si="14"/>
        <v>40.35</v>
      </c>
      <c r="AH7" s="20">
        <f ca="1" t="shared" si="14"/>
        <v>40.39</v>
      </c>
      <c r="AI7" s="20">
        <f ca="1" t="shared" si="14"/>
        <v>39.49</v>
      </c>
      <c r="AJ7" s="20">
        <f ca="1" t="shared" si="14"/>
        <v>41.14</v>
      </c>
      <c r="AK7" s="20">
        <f ca="1" t="shared" si="14"/>
        <v>40.39</v>
      </c>
      <c r="AL7" s="20">
        <f ca="1" t="shared" si="14"/>
        <v>40.06</v>
      </c>
      <c r="AM7" s="20">
        <f ca="1" t="shared" si="14"/>
        <v>39.08</v>
      </c>
      <c r="AN7" s="20">
        <f ca="1" t="shared" si="14"/>
        <v>39.95</v>
      </c>
      <c r="AO7" s="20">
        <f ca="1" t="shared" si="14"/>
        <v>38.82</v>
      </c>
      <c r="AP7" s="20">
        <f ca="1" t="shared" si="14"/>
        <v>38.8</v>
      </c>
      <c r="AQ7" s="20">
        <f ca="1" t="shared" si="14"/>
        <v>39.73</v>
      </c>
      <c r="AR7" s="20">
        <f aca="true" ca="1" t="shared" si="15" ref="AR7:BW7">IF($J4&gt;0,INT(((RAND()+RAND()+RAND()+RAND()+RAND()+RAND()+RAND()+RAND()+RAND()+RAND()+RAND()-5.5)*ssss+m)*100)/100,"")</f>
        <v>40.71</v>
      </c>
      <c r="AS7" s="20">
        <f ca="1" t="shared" si="15"/>
        <v>40.24</v>
      </c>
      <c r="AT7" s="20">
        <f ca="1" t="shared" si="15"/>
        <v>39.08</v>
      </c>
      <c r="AU7" s="20">
        <f ca="1" t="shared" si="15"/>
        <v>41.29</v>
      </c>
      <c r="AV7" s="20">
        <f ca="1" t="shared" si="15"/>
        <v>40.33</v>
      </c>
      <c r="AW7" s="20">
        <f ca="1" t="shared" si="15"/>
        <v>40.06</v>
      </c>
      <c r="AX7" s="20">
        <f ca="1" t="shared" si="15"/>
        <v>41.09</v>
      </c>
      <c r="AY7" s="20">
        <f ca="1" t="shared" si="15"/>
        <v>41.31</v>
      </c>
      <c r="AZ7" s="20">
        <f ca="1" t="shared" si="15"/>
        <v>40.03</v>
      </c>
      <c r="BA7" s="20">
        <f ca="1" t="shared" si="15"/>
        <v>39.5</v>
      </c>
      <c r="BB7" s="20">
        <f ca="1" t="shared" si="15"/>
        <v>40</v>
      </c>
      <c r="BC7" s="20">
        <f ca="1" t="shared" si="15"/>
        <v>39.93</v>
      </c>
      <c r="BD7" s="20">
        <f ca="1" t="shared" si="15"/>
        <v>38.8</v>
      </c>
      <c r="BE7" s="20">
        <f ca="1" t="shared" si="15"/>
        <v>40.88</v>
      </c>
      <c r="BF7" s="20">
        <f ca="1" t="shared" si="15"/>
        <v>41.32</v>
      </c>
      <c r="BG7" s="20">
        <f ca="1" t="shared" si="15"/>
        <v>39.27</v>
      </c>
      <c r="BH7" s="20">
        <f ca="1" t="shared" si="15"/>
        <v>41.87</v>
      </c>
      <c r="BI7" s="20">
        <f ca="1" t="shared" si="15"/>
        <v>40.2</v>
      </c>
      <c r="BJ7" s="20">
        <f ca="1" t="shared" si="15"/>
        <v>39.82</v>
      </c>
      <c r="BK7" s="20">
        <f ca="1" t="shared" si="15"/>
        <v>40.09</v>
      </c>
      <c r="BL7" s="20">
        <f ca="1" t="shared" si="15"/>
        <v>40.05</v>
      </c>
      <c r="BM7" s="20">
        <f ca="1" t="shared" si="15"/>
        <v>39.31</v>
      </c>
      <c r="BN7" s="20">
        <f ca="1" t="shared" si="15"/>
        <v>40.01</v>
      </c>
      <c r="BO7" s="20">
        <f ca="1" t="shared" si="15"/>
        <v>39.53</v>
      </c>
      <c r="BP7" s="20">
        <f ca="1" t="shared" si="15"/>
        <v>40.07</v>
      </c>
      <c r="BQ7" s="20">
        <f ca="1" t="shared" si="15"/>
        <v>38.76</v>
      </c>
      <c r="BR7" s="20">
        <f ca="1" t="shared" si="15"/>
        <v>38.58</v>
      </c>
      <c r="BS7" s="20">
        <f ca="1" t="shared" si="15"/>
        <v>37.73</v>
      </c>
      <c r="BT7" s="20">
        <f ca="1" t="shared" si="15"/>
        <v>40.89</v>
      </c>
      <c r="BU7" s="20">
        <f ca="1" t="shared" si="15"/>
        <v>40.06</v>
      </c>
      <c r="BV7" s="20">
        <f ca="1" t="shared" si="15"/>
        <v>39.88</v>
      </c>
      <c r="BW7" s="20">
        <f ca="1" t="shared" si="15"/>
        <v>39.74</v>
      </c>
      <c r="BX7" s="20">
        <f aca="true" ca="1" t="shared" si="16" ref="BX7:DG7">IF($J4&gt;0,INT(((RAND()+RAND()+RAND()+RAND()+RAND()+RAND()+RAND()+RAND()+RAND()+RAND()+RAND()-5.5)*ssss+m)*100)/100,"")</f>
        <v>37.91</v>
      </c>
      <c r="BY7" s="20">
        <f ca="1" t="shared" si="16"/>
        <v>39.45</v>
      </c>
      <c r="BZ7" s="20">
        <f ca="1" t="shared" si="16"/>
        <v>39.24</v>
      </c>
      <c r="CA7" s="20">
        <f ca="1" t="shared" si="16"/>
        <v>39.45</v>
      </c>
      <c r="CB7" s="20">
        <f ca="1" t="shared" si="16"/>
        <v>40.93</v>
      </c>
      <c r="CC7" s="20">
        <f ca="1" t="shared" si="16"/>
        <v>39.26</v>
      </c>
      <c r="CD7" s="20">
        <f ca="1" t="shared" si="16"/>
        <v>39.39</v>
      </c>
      <c r="CE7" s="20">
        <f ca="1" t="shared" si="16"/>
        <v>39.68</v>
      </c>
      <c r="CF7" s="20">
        <f ca="1" t="shared" si="16"/>
        <v>39.37</v>
      </c>
      <c r="CG7" s="20">
        <f ca="1" t="shared" si="16"/>
        <v>40.97</v>
      </c>
      <c r="CH7" s="20">
        <f ca="1" t="shared" si="16"/>
        <v>42.21</v>
      </c>
      <c r="CI7" s="20">
        <f ca="1" t="shared" si="16"/>
        <v>40.02</v>
      </c>
      <c r="CJ7" s="20">
        <f ca="1" t="shared" si="16"/>
        <v>40.14</v>
      </c>
      <c r="CK7" s="20">
        <f ca="1" t="shared" si="16"/>
        <v>38.17</v>
      </c>
      <c r="CL7" s="20">
        <f ca="1" t="shared" si="16"/>
        <v>40.22</v>
      </c>
      <c r="CM7" s="20">
        <f ca="1" t="shared" si="16"/>
        <v>41.75</v>
      </c>
      <c r="CN7" s="20">
        <f ca="1" t="shared" si="16"/>
        <v>37.66</v>
      </c>
      <c r="CO7" s="20">
        <f ca="1" t="shared" si="16"/>
        <v>41</v>
      </c>
      <c r="CP7" s="20">
        <f ca="1" t="shared" si="16"/>
        <v>41.27</v>
      </c>
      <c r="CQ7" s="20">
        <f ca="1" t="shared" si="16"/>
        <v>39.27</v>
      </c>
      <c r="CR7" s="20">
        <f ca="1" t="shared" si="16"/>
        <v>39.49</v>
      </c>
      <c r="CS7" s="20">
        <f ca="1" t="shared" si="16"/>
        <v>39.25</v>
      </c>
      <c r="CT7" s="20">
        <f ca="1" t="shared" si="16"/>
        <v>39.02</v>
      </c>
      <c r="CU7" s="20">
        <f ca="1" t="shared" si="16"/>
        <v>39.99</v>
      </c>
      <c r="CV7" s="20">
        <f ca="1" t="shared" si="16"/>
        <v>39.28</v>
      </c>
      <c r="CW7" s="20">
        <f ca="1" t="shared" si="16"/>
        <v>40.31</v>
      </c>
      <c r="CX7" s="20">
        <f ca="1" t="shared" si="16"/>
        <v>40.22</v>
      </c>
      <c r="CY7" s="20">
        <f ca="1" t="shared" si="16"/>
        <v>40.12</v>
      </c>
      <c r="CZ7" s="20">
        <f ca="1" t="shared" si="16"/>
        <v>40.14</v>
      </c>
      <c r="DA7" s="20">
        <f ca="1" t="shared" si="16"/>
        <v>40.54</v>
      </c>
      <c r="DB7" s="20">
        <f ca="1" t="shared" si="16"/>
        <v>39.53</v>
      </c>
      <c r="DC7" s="20">
        <f ca="1" t="shared" si="16"/>
        <v>42.27</v>
      </c>
      <c r="DD7" s="20">
        <f ca="1" t="shared" si="16"/>
        <v>39.27</v>
      </c>
      <c r="DE7" s="20">
        <f ca="1" t="shared" si="16"/>
        <v>40.74</v>
      </c>
      <c r="DF7" s="20">
        <f ca="1" t="shared" si="16"/>
        <v>40.17</v>
      </c>
      <c r="DG7" s="20">
        <f ca="1" t="shared" si="16"/>
        <v>39.14</v>
      </c>
    </row>
    <row r="8" spans="10:111" ht="24.75" customHeight="1">
      <c r="J8" s="9">
        <f t="shared" si="4"/>
        <v>0</v>
      </c>
      <c r="K8" s="50">
        <f ca="1" t="shared" si="0"/>
      </c>
      <c r="L8" s="20">
        <f aca="true" ca="1" t="shared" si="17" ref="L8:AQ8">IF($J5&gt;0,INT(((RAND()+RAND()+RAND()+RAND()+RAND()+RAND()+RAND()+RAND()+RAND()+RAND()+RAND()-5.5)*ssss+m)*100)/100,"")</f>
        <v>41.97</v>
      </c>
      <c r="M8" s="20">
        <f ca="1" t="shared" si="17"/>
        <v>39.24</v>
      </c>
      <c r="N8" s="20">
        <f ca="1" t="shared" si="17"/>
        <v>40.24</v>
      </c>
      <c r="O8" s="20">
        <f ca="1" t="shared" si="17"/>
        <v>39.71</v>
      </c>
      <c r="P8" s="20">
        <f ca="1" t="shared" si="17"/>
        <v>39.43</v>
      </c>
      <c r="Q8" s="20">
        <f ca="1" t="shared" si="17"/>
        <v>39.62</v>
      </c>
      <c r="R8" s="20">
        <f ca="1" t="shared" si="17"/>
        <v>40.19</v>
      </c>
      <c r="S8" s="20">
        <f ca="1" t="shared" si="17"/>
        <v>38.33</v>
      </c>
      <c r="T8" s="20">
        <f ca="1" t="shared" si="17"/>
        <v>40.19</v>
      </c>
      <c r="U8" s="20">
        <f ca="1" t="shared" si="17"/>
        <v>41.26</v>
      </c>
      <c r="V8" s="20">
        <f ca="1" t="shared" si="17"/>
        <v>40.33</v>
      </c>
      <c r="W8" s="20">
        <f ca="1" t="shared" si="17"/>
        <v>42.16</v>
      </c>
      <c r="X8" s="20">
        <f ca="1" t="shared" si="17"/>
        <v>40.91</v>
      </c>
      <c r="Y8" s="20">
        <f ca="1" t="shared" si="17"/>
        <v>38.9</v>
      </c>
      <c r="Z8" s="20">
        <f ca="1" t="shared" si="17"/>
        <v>40.46</v>
      </c>
      <c r="AA8" s="20">
        <f ca="1" t="shared" si="17"/>
        <v>40.77</v>
      </c>
      <c r="AB8" s="20">
        <f ca="1" t="shared" si="17"/>
        <v>38.56</v>
      </c>
      <c r="AC8" s="20">
        <f ca="1" t="shared" si="17"/>
        <v>40.23</v>
      </c>
      <c r="AD8" s="20">
        <f ca="1" t="shared" si="17"/>
        <v>40.14</v>
      </c>
      <c r="AE8" s="20">
        <f ca="1" t="shared" si="17"/>
        <v>39.83</v>
      </c>
      <c r="AF8" s="20">
        <f ca="1" t="shared" si="17"/>
        <v>39.95</v>
      </c>
      <c r="AG8" s="20">
        <f ca="1" t="shared" si="17"/>
        <v>37.87</v>
      </c>
      <c r="AH8" s="20">
        <f ca="1" t="shared" si="17"/>
        <v>39.77</v>
      </c>
      <c r="AI8" s="20">
        <f ca="1" t="shared" si="17"/>
        <v>40.8</v>
      </c>
      <c r="AJ8" s="20">
        <f ca="1" t="shared" si="17"/>
        <v>39.14</v>
      </c>
      <c r="AK8" s="20">
        <f ca="1" t="shared" si="17"/>
        <v>40.9</v>
      </c>
      <c r="AL8" s="20">
        <f ca="1" t="shared" si="17"/>
        <v>41.37</v>
      </c>
      <c r="AM8" s="20">
        <f ca="1" t="shared" si="17"/>
        <v>39.98</v>
      </c>
      <c r="AN8" s="20">
        <f ca="1" t="shared" si="17"/>
        <v>39.65</v>
      </c>
      <c r="AO8" s="20">
        <f ca="1" t="shared" si="17"/>
        <v>38.77</v>
      </c>
      <c r="AP8" s="20">
        <f ca="1" t="shared" si="17"/>
        <v>39.67</v>
      </c>
      <c r="AQ8" s="20">
        <f ca="1" t="shared" si="17"/>
        <v>39.7</v>
      </c>
      <c r="AR8" s="20">
        <f aca="true" ca="1" t="shared" si="18" ref="AR8:BW8">IF($J5&gt;0,INT(((RAND()+RAND()+RAND()+RAND()+RAND()+RAND()+RAND()+RAND()+RAND()+RAND()+RAND()-5.5)*ssss+m)*100)/100,"")</f>
        <v>40.35</v>
      </c>
      <c r="AS8" s="20">
        <f ca="1" t="shared" si="18"/>
        <v>40.68</v>
      </c>
      <c r="AT8" s="20">
        <f ca="1" t="shared" si="18"/>
        <v>38.43</v>
      </c>
      <c r="AU8" s="20">
        <f ca="1" t="shared" si="18"/>
        <v>38.89</v>
      </c>
      <c r="AV8" s="20">
        <f ca="1" t="shared" si="18"/>
        <v>41.12</v>
      </c>
      <c r="AW8" s="20">
        <f ca="1" t="shared" si="18"/>
        <v>39.96</v>
      </c>
      <c r="AX8" s="20">
        <f ca="1" t="shared" si="18"/>
        <v>40</v>
      </c>
      <c r="AY8" s="20">
        <f ca="1" t="shared" si="18"/>
        <v>41.63</v>
      </c>
      <c r="AZ8" s="20">
        <f ca="1" t="shared" si="18"/>
        <v>41.46</v>
      </c>
      <c r="BA8" s="20">
        <f ca="1" t="shared" si="18"/>
        <v>40.24</v>
      </c>
      <c r="BB8" s="20">
        <f ca="1" t="shared" si="18"/>
        <v>41.1</v>
      </c>
      <c r="BC8" s="20">
        <f ca="1" t="shared" si="18"/>
        <v>40.36</v>
      </c>
      <c r="BD8" s="20">
        <f ca="1" t="shared" si="18"/>
        <v>40.19</v>
      </c>
      <c r="BE8" s="20">
        <f ca="1" t="shared" si="18"/>
        <v>40.03</v>
      </c>
      <c r="BF8" s="20">
        <f ca="1" t="shared" si="18"/>
        <v>39.83</v>
      </c>
      <c r="BG8" s="20">
        <f ca="1" t="shared" si="18"/>
        <v>40.23</v>
      </c>
      <c r="BH8" s="20">
        <f ca="1" t="shared" si="18"/>
        <v>37.59</v>
      </c>
      <c r="BI8" s="20">
        <f ca="1" t="shared" si="18"/>
        <v>39.88</v>
      </c>
      <c r="BJ8" s="20">
        <f ca="1" t="shared" si="18"/>
        <v>40.94</v>
      </c>
      <c r="BK8" s="20">
        <f ca="1" t="shared" si="18"/>
        <v>37.75</v>
      </c>
      <c r="BL8" s="20">
        <f ca="1" t="shared" si="18"/>
        <v>39.15</v>
      </c>
      <c r="BM8" s="20">
        <f ca="1" t="shared" si="18"/>
        <v>39.09</v>
      </c>
      <c r="BN8" s="20">
        <f ca="1" t="shared" si="18"/>
        <v>41.05</v>
      </c>
      <c r="BO8" s="20">
        <f ca="1" t="shared" si="18"/>
        <v>38.77</v>
      </c>
      <c r="BP8" s="20">
        <f ca="1" t="shared" si="18"/>
        <v>37.56</v>
      </c>
      <c r="BQ8" s="20">
        <f ca="1" t="shared" si="18"/>
        <v>38.61</v>
      </c>
      <c r="BR8" s="20">
        <f ca="1" t="shared" si="18"/>
        <v>41.89</v>
      </c>
      <c r="BS8" s="20">
        <f ca="1" t="shared" si="18"/>
        <v>39.21</v>
      </c>
      <c r="BT8" s="20">
        <f ca="1" t="shared" si="18"/>
        <v>40.05</v>
      </c>
      <c r="BU8" s="20">
        <f ca="1" t="shared" si="18"/>
        <v>39.69</v>
      </c>
      <c r="BV8" s="20">
        <f ca="1" t="shared" si="18"/>
        <v>39.49</v>
      </c>
      <c r="BW8" s="20">
        <f ca="1" t="shared" si="18"/>
        <v>37.77</v>
      </c>
      <c r="BX8" s="20">
        <f aca="true" ca="1" t="shared" si="19" ref="BX8:DG8">IF($J5&gt;0,INT(((RAND()+RAND()+RAND()+RAND()+RAND()+RAND()+RAND()+RAND()+RAND()+RAND()+RAND()-5.5)*ssss+m)*100)/100,"")</f>
        <v>40.98</v>
      </c>
      <c r="BY8" s="20">
        <f ca="1" t="shared" si="19"/>
        <v>39.73</v>
      </c>
      <c r="BZ8" s="20">
        <f ca="1" t="shared" si="19"/>
        <v>38.7</v>
      </c>
      <c r="CA8" s="20">
        <f ca="1" t="shared" si="19"/>
        <v>38.78</v>
      </c>
      <c r="CB8" s="20">
        <f ca="1" t="shared" si="19"/>
        <v>40.33</v>
      </c>
      <c r="CC8" s="20">
        <f ca="1" t="shared" si="19"/>
        <v>41.12</v>
      </c>
      <c r="CD8" s="20">
        <f ca="1" t="shared" si="19"/>
        <v>40.07</v>
      </c>
      <c r="CE8" s="20">
        <f ca="1" t="shared" si="19"/>
        <v>38.6</v>
      </c>
      <c r="CF8" s="20">
        <f ca="1" t="shared" si="19"/>
        <v>39.27</v>
      </c>
      <c r="CG8" s="20">
        <f ca="1" t="shared" si="19"/>
        <v>40.05</v>
      </c>
      <c r="CH8" s="20">
        <f ca="1" t="shared" si="19"/>
        <v>38.64</v>
      </c>
      <c r="CI8" s="20">
        <f ca="1" t="shared" si="19"/>
        <v>40.53</v>
      </c>
      <c r="CJ8" s="20">
        <f ca="1" t="shared" si="19"/>
        <v>40.82</v>
      </c>
      <c r="CK8" s="20">
        <f ca="1" t="shared" si="19"/>
        <v>39.32</v>
      </c>
      <c r="CL8" s="20">
        <f ca="1" t="shared" si="19"/>
        <v>40.35</v>
      </c>
      <c r="CM8" s="20">
        <f ca="1" t="shared" si="19"/>
        <v>39.49</v>
      </c>
      <c r="CN8" s="20">
        <f ca="1" t="shared" si="19"/>
        <v>39.99</v>
      </c>
      <c r="CO8" s="20">
        <f ca="1" t="shared" si="19"/>
        <v>42.22</v>
      </c>
      <c r="CP8" s="20">
        <f ca="1" t="shared" si="19"/>
        <v>40.32</v>
      </c>
      <c r="CQ8" s="20">
        <f ca="1" t="shared" si="19"/>
        <v>41.24</v>
      </c>
      <c r="CR8" s="20">
        <f ca="1" t="shared" si="19"/>
        <v>39.2</v>
      </c>
      <c r="CS8" s="20">
        <f ca="1" t="shared" si="19"/>
        <v>38.22</v>
      </c>
      <c r="CT8" s="20">
        <f ca="1" t="shared" si="19"/>
        <v>41.59</v>
      </c>
      <c r="CU8" s="20">
        <f ca="1" t="shared" si="19"/>
        <v>38.95</v>
      </c>
      <c r="CV8" s="20">
        <f ca="1" t="shared" si="19"/>
        <v>41.44</v>
      </c>
      <c r="CW8" s="20">
        <f ca="1" t="shared" si="19"/>
        <v>38.46</v>
      </c>
      <c r="CX8" s="20">
        <f ca="1" t="shared" si="19"/>
        <v>39.97</v>
      </c>
      <c r="CY8" s="20">
        <f ca="1" t="shared" si="19"/>
        <v>39.67</v>
      </c>
      <c r="CZ8" s="20">
        <f ca="1" t="shared" si="19"/>
        <v>40.68</v>
      </c>
      <c r="DA8" s="20">
        <f ca="1" t="shared" si="19"/>
        <v>39.38</v>
      </c>
      <c r="DB8" s="20">
        <f ca="1" t="shared" si="19"/>
        <v>39.81</v>
      </c>
      <c r="DC8" s="20">
        <f ca="1" t="shared" si="19"/>
        <v>38.98</v>
      </c>
      <c r="DD8" s="20">
        <f ca="1" t="shared" si="19"/>
        <v>39.16</v>
      </c>
      <c r="DE8" s="20">
        <f ca="1" t="shared" si="19"/>
        <v>40.66</v>
      </c>
      <c r="DF8" s="20">
        <f ca="1" t="shared" si="19"/>
        <v>39.62</v>
      </c>
      <c r="DG8" s="20">
        <f ca="1" t="shared" si="19"/>
        <v>41.84</v>
      </c>
    </row>
    <row r="9" spans="9:111" ht="24.75" customHeight="1">
      <c r="I9" s="4" t="s">
        <v>37</v>
      </c>
      <c r="J9" s="9">
        <f t="shared" si="4"/>
        <v>0</v>
      </c>
      <c r="K9" s="50">
        <f ca="1" t="shared" si="0"/>
      </c>
      <c r="L9" s="20">
        <f aca="true" ca="1" t="shared" si="20" ref="L9:AQ9">IF($J6&gt;0,INT(((RAND()+RAND()+RAND()+RAND()+RAND()+RAND()+RAND()+RAND()+RAND()+RAND()+RAND()-5.5)*s+m)*100)/100,"")</f>
        <v>38.74</v>
      </c>
      <c r="M9" s="20">
        <f ca="1" t="shared" si="20"/>
        <v>40.92</v>
      </c>
      <c r="N9" s="20">
        <f ca="1" t="shared" si="20"/>
        <v>39.28</v>
      </c>
      <c r="O9" s="20">
        <f ca="1" t="shared" si="20"/>
        <v>41.08</v>
      </c>
      <c r="P9" s="20">
        <f ca="1" t="shared" si="20"/>
        <v>40.31</v>
      </c>
      <c r="Q9" s="20">
        <f ca="1" t="shared" si="20"/>
        <v>39.97</v>
      </c>
      <c r="R9" s="20">
        <f ca="1" t="shared" si="20"/>
        <v>39.14</v>
      </c>
      <c r="S9" s="20">
        <f ca="1" t="shared" si="20"/>
        <v>39.96</v>
      </c>
      <c r="T9" s="20">
        <f ca="1" t="shared" si="20"/>
        <v>40.12</v>
      </c>
      <c r="U9" s="20">
        <f ca="1" t="shared" si="20"/>
        <v>40.15</v>
      </c>
      <c r="V9" s="20">
        <f ca="1" t="shared" si="20"/>
        <v>38.9</v>
      </c>
      <c r="W9" s="20">
        <f ca="1" t="shared" si="20"/>
        <v>38.8</v>
      </c>
      <c r="X9" s="20">
        <f ca="1" t="shared" si="20"/>
        <v>39.65</v>
      </c>
      <c r="Y9" s="20">
        <f ca="1" t="shared" si="20"/>
        <v>38.1</v>
      </c>
      <c r="Z9" s="20">
        <f ca="1" t="shared" si="20"/>
        <v>39.25</v>
      </c>
      <c r="AA9" s="20">
        <f ca="1" t="shared" si="20"/>
        <v>40.6</v>
      </c>
      <c r="AB9" s="20">
        <f ca="1" t="shared" si="20"/>
        <v>39.63</v>
      </c>
      <c r="AC9" s="20">
        <f ca="1" t="shared" si="20"/>
        <v>40.32</v>
      </c>
      <c r="AD9" s="20">
        <f ca="1" t="shared" si="20"/>
        <v>39.73</v>
      </c>
      <c r="AE9" s="20">
        <f ca="1" t="shared" si="20"/>
        <v>39.98</v>
      </c>
      <c r="AF9" s="20">
        <f ca="1" t="shared" si="20"/>
        <v>42.36</v>
      </c>
      <c r="AG9" s="20">
        <f ca="1" t="shared" si="20"/>
        <v>38.72</v>
      </c>
      <c r="AH9" s="20">
        <f ca="1" t="shared" si="20"/>
        <v>39.62</v>
      </c>
      <c r="AI9" s="20">
        <f ca="1" t="shared" si="20"/>
        <v>40.54</v>
      </c>
      <c r="AJ9" s="20">
        <f ca="1" t="shared" si="20"/>
        <v>40.92</v>
      </c>
      <c r="AK9" s="20">
        <f ca="1" t="shared" si="20"/>
        <v>40.46</v>
      </c>
      <c r="AL9" s="20">
        <f ca="1" t="shared" si="20"/>
        <v>41</v>
      </c>
      <c r="AM9" s="20">
        <f ca="1" t="shared" si="20"/>
        <v>39.29</v>
      </c>
      <c r="AN9" s="20">
        <f ca="1" t="shared" si="20"/>
        <v>40.92</v>
      </c>
      <c r="AO9" s="20">
        <f ca="1" t="shared" si="20"/>
        <v>40.94</v>
      </c>
      <c r="AP9" s="20">
        <f ca="1" t="shared" si="20"/>
        <v>40.4</v>
      </c>
      <c r="AQ9" s="20">
        <f ca="1" t="shared" si="20"/>
        <v>40.74</v>
      </c>
      <c r="AR9" s="20">
        <f aca="true" ca="1" t="shared" si="21" ref="AR9:BW9">IF($J6&gt;0,INT(((RAND()+RAND()+RAND()+RAND()+RAND()+RAND()+RAND()+RAND()+RAND()+RAND()+RAND()-5.5)*s+m)*100)/100,"")</f>
        <v>37.85</v>
      </c>
      <c r="AS9" s="20">
        <f ca="1" t="shared" si="21"/>
        <v>39.41</v>
      </c>
      <c r="AT9" s="20">
        <f ca="1" t="shared" si="21"/>
        <v>38.87</v>
      </c>
      <c r="AU9" s="20">
        <f ca="1" t="shared" si="21"/>
        <v>39.7</v>
      </c>
      <c r="AV9" s="20">
        <f ca="1" t="shared" si="21"/>
        <v>38.84</v>
      </c>
      <c r="AW9" s="20">
        <f ca="1" t="shared" si="21"/>
        <v>40.74</v>
      </c>
      <c r="AX9" s="20">
        <f ca="1" t="shared" si="21"/>
        <v>39.36</v>
      </c>
      <c r="AY9" s="20">
        <f ca="1" t="shared" si="21"/>
        <v>39.41</v>
      </c>
      <c r="AZ9" s="20">
        <f ca="1" t="shared" si="21"/>
        <v>39.8</v>
      </c>
      <c r="BA9" s="20">
        <f ca="1" t="shared" si="21"/>
        <v>39.88</v>
      </c>
      <c r="BB9" s="20">
        <f ca="1" t="shared" si="21"/>
        <v>38.96</v>
      </c>
      <c r="BC9" s="20">
        <f ca="1" t="shared" si="21"/>
        <v>39.7</v>
      </c>
      <c r="BD9" s="20">
        <f ca="1" t="shared" si="21"/>
        <v>40.21</v>
      </c>
      <c r="BE9" s="20">
        <f ca="1" t="shared" si="21"/>
        <v>39.83</v>
      </c>
      <c r="BF9" s="20">
        <f ca="1" t="shared" si="21"/>
        <v>39.05</v>
      </c>
      <c r="BG9" s="20">
        <f ca="1" t="shared" si="21"/>
        <v>41.04</v>
      </c>
      <c r="BH9" s="20">
        <f ca="1" t="shared" si="21"/>
        <v>39.8</v>
      </c>
      <c r="BI9" s="20">
        <f ca="1" t="shared" si="21"/>
        <v>39.92</v>
      </c>
      <c r="BJ9" s="20">
        <f ca="1" t="shared" si="21"/>
        <v>40.77</v>
      </c>
      <c r="BK9" s="20">
        <f ca="1" t="shared" si="21"/>
        <v>38.95</v>
      </c>
      <c r="BL9" s="20">
        <f ca="1" t="shared" si="21"/>
        <v>39.53</v>
      </c>
      <c r="BM9" s="20">
        <f ca="1" t="shared" si="21"/>
        <v>40.56</v>
      </c>
      <c r="BN9" s="20">
        <f ca="1" t="shared" si="21"/>
        <v>41.4</v>
      </c>
      <c r="BO9" s="20">
        <f ca="1" t="shared" si="21"/>
        <v>40.36</v>
      </c>
      <c r="BP9" s="20">
        <f ca="1" t="shared" si="21"/>
        <v>39.77</v>
      </c>
      <c r="BQ9" s="20">
        <f ca="1" t="shared" si="21"/>
        <v>40.64</v>
      </c>
      <c r="BR9" s="20">
        <f ca="1" t="shared" si="21"/>
        <v>41.86</v>
      </c>
      <c r="BS9" s="20">
        <f ca="1" t="shared" si="21"/>
        <v>40.6</v>
      </c>
      <c r="BT9" s="20">
        <f ca="1" t="shared" si="21"/>
        <v>38.45</v>
      </c>
      <c r="BU9" s="20">
        <f ca="1" t="shared" si="21"/>
        <v>39.29</v>
      </c>
      <c r="BV9" s="20">
        <f ca="1" t="shared" si="21"/>
        <v>40.79</v>
      </c>
      <c r="BW9" s="20">
        <f ca="1" t="shared" si="21"/>
        <v>40.2</v>
      </c>
      <c r="BX9" s="20">
        <f aca="true" ca="1" t="shared" si="22" ref="BX9:DG9">IF($J6&gt;0,INT(((RAND()+RAND()+RAND()+RAND()+RAND()+RAND()+RAND()+RAND()+RAND()+RAND()+RAND()-5.5)*s+m)*100)/100,"")</f>
        <v>41.37</v>
      </c>
      <c r="BY9" s="20">
        <f ca="1" t="shared" si="22"/>
        <v>40.73</v>
      </c>
      <c r="BZ9" s="20">
        <f ca="1" t="shared" si="22"/>
        <v>40.04</v>
      </c>
      <c r="CA9" s="20">
        <f ca="1" t="shared" si="22"/>
        <v>41.17</v>
      </c>
      <c r="CB9" s="20">
        <f ca="1" t="shared" si="22"/>
        <v>39.29</v>
      </c>
      <c r="CC9" s="20">
        <f ca="1" t="shared" si="22"/>
        <v>39.92</v>
      </c>
      <c r="CD9" s="20">
        <f ca="1" t="shared" si="22"/>
        <v>38.61</v>
      </c>
      <c r="CE9" s="20">
        <f ca="1" t="shared" si="22"/>
        <v>39</v>
      </c>
      <c r="CF9" s="20">
        <f ca="1" t="shared" si="22"/>
        <v>40.12</v>
      </c>
      <c r="CG9" s="20">
        <f ca="1" t="shared" si="22"/>
        <v>39.39</v>
      </c>
      <c r="CH9" s="20">
        <f ca="1" t="shared" si="22"/>
        <v>39.27</v>
      </c>
      <c r="CI9" s="20">
        <f ca="1" t="shared" si="22"/>
        <v>39.6</v>
      </c>
      <c r="CJ9" s="20">
        <f ca="1" t="shared" si="22"/>
        <v>40.4</v>
      </c>
      <c r="CK9" s="20">
        <f ca="1" t="shared" si="22"/>
        <v>38.33</v>
      </c>
      <c r="CL9" s="20">
        <f ca="1" t="shared" si="22"/>
        <v>40.2</v>
      </c>
      <c r="CM9" s="20">
        <f ca="1" t="shared" si="22"/>
        <v>40.05</v>
      </c>
      <c r="CN9" s="20">
        <f ca="1" t="shared" si="22"/>
        <v>40.6</v>
      </c>
      <c r="CO9" s="20">
        <f ca="1" t="shared" si="22"/>
        <v>41.76</v>
      </c>
      <c r="CP9" s="20">
        <f ca="1" t="shared" si="22"/>
        <v>41.66</v>
      </c>
      <c r="CQ9" s="20">
        <f ca="1" t="shared" si="22"/>
        <v>39.27</v>
      </c>
      <c r="CR9" s="20">
        <f ca="1" t="shared" si="22"/>
        <v>39.9</v>
      </c>
      <c r="CS9" s="20">
        <f ca="1" t="shared" si="22"/>
        <v>40.9</v>
      </c>
      <c r="CT9" s="20">
        <f ca="1" t="shared" si="22"/>
        <v>39.62</v>
      </c>
      <c r="CU9" s="20">
        <f ca="1" t="shared" si="22"/>
        <v>40.91</v>
      </c>
      <c r="CV9" s="20">
        <f ca="1" t="shared" si="22"/>
        <v>39.42</v>
      </c>
      <c r="CW9" s="20">
        <f ca="1" t="shared" si="22"/>
        <v>38.21</v>
      </c>
      <c r="CX9" s="20">
        <f ca="1" t="shared" si="22"/>
        <v>37.71</v>
      </c>
      <c r="CY9" s="20">
        <f ca="1" t="shared" si="22"/>
        <v>38.91</v>
      </c>
      <c r="CZ9" s="20">
        <f ca="1" t="shared" si="22"/>
        <v>40.08</v>
      </c>
      <c r="DA9" s="20">
        <f ca="1" t="shared" si="22"/>
        <v>39.47</v>
      </c>
      <c r="DB9" s="20">
        <f ca="1" t="shared" si="22"/>
        <v>39.78</v>
      </c>
      <c r="DC9" s="20">
        <f ca="1" t="shared" si="22"/>
        <v>40.35</v>
      </c>
      <c r="DD9" s="20">
        <f ca="1" t="shared" si="22"/>
        <v>40.33</v>
      </c>
      <c r="DE9" s="20">
        <f ca="1" t="shared" si="22"/>
        <v>40.12</v>
      </c>
      <c r="DF9" s="20">
        <f ca="1" t="shared" si="22"/>
        <v>39.2</v>
      </c>
      <c r="DG9" s="20">
        <f ca="1" t="shared" si="22"/>
        <v>39.5</v>
      </c>
    </row>
    <row r="10" spans="10:111" ht="24.75" customHeight="1">
      <c r="J10" s="9">
        <f t="shared" si="4"/>
        <v>0</v>
      </c>
      <c r="K10" s="50">
        <f ca="1" t="shared" si="0"/>
      </c>
      <c r="L10" s="20">
        <f aca="true" ca="1" t="shared" si="23" ref="L10:AQ10">IF($J7&gt;0,INT(((RAND()+RAND()+RAND()+RAND()+RAND()+RAND()+RAND()+RAND()+RAND()+RAND()+RAND()-5.5)*s+m)*100)/100,"")</f>
      </c>
      <c r="M10" s="20">
        <f ca="1" t="shared" si="23"/>
      </c>
      <c r="N10" s="20">
        <f ca="1" t="shared" si="23"/>
      </c>
      <c r="O10" s="20">
        <f ca="1" t="shared" si="23"/>
      </c>
      <c r="P10" s="20">
        <f ca="1" t="shared" si="23"/>
      </c>
      <c r="Q10" s="20">
        <f ca="1" t="shared" si="23"/>
      </c>
      <c r="R10" s="20">
        <f ca="1" t="shared" si="23"/>
      </c>
      <c r="S10" s="20">
        <f ca="1" t="shared" si="23"/>
      </c>
      <c r="T10" s="20">
        <f ca="1" t="shared" si="23"/>
      </c>
      <c r="U10" s="20">
        <f ca="1" t="shared" si="23"/>
      </c>
      <c r="V10" s="20">
        <f ca="1" t="shared" si="23"/>
      </c>
      <c r="W10" s="20">
        <f ca="1" t="shared" si="23"/>
      </c>
      <c r="X10" s="20">
        <f ca="1" t="shared" si="23"/>
      </c>
      <c r="Y10" s="20">
        <f ca="1" t="shared" si="23"/>
      </c>
      <c r="Z10" s="20">
        <f ca="1" t="shared" si="23"/>
      </c>
      <c r="AA10" s="20">
        <f ca="1" t="shared" si="23"/>
      </c>
      <c r="AB10" s="20">
        <f ca="1" t="shared" si="23"/>
      </c>
      <c r="AC10" s="20">
        <f ca="1" t="shared" si="23"/>
      </c>
      <c r="AD10" s="20">
        <f ca="1" t="shared" si="23"/>
      </c>
      <c r="AE10" s="20">
        <f ca="1" t="shared" si="23"/>
      </c>
      <c r="AF10" s="20">
        <f ca="1" t="shared" si="23"/>
      </c>
      <c r="AG10" s="20">
        <f ca="1" t="shared" si="23"/>
      </c>
      <c r="AH10" s="20">
        <f ca="1" t="shared" si="23"/>
      </c>
      <c r="AI10" s="20">
        <f ca="1" t="shared" si="23"/>
      </c>
      <c r="AJ10" s="20">
        <f ca="1" t="shared" si="23"/>
      </c>
      <c r="AK10" s="20">
        <f ca="1" t="shared" si="23"/>
      </c>
      <c r="AL10" s="20">
        <f ca="1" t="shared" si="23"/>
      </c>
      <c r="AM10" s="20">
        <f ca="1" t="shared" si="23"/>
      </c>
      <c r="AN10" s="20">
        <f ca="1" t="shared" si="23"/>
      </c>
      <c r="AO10" s="20">
        <f ca="1" t="shared" si="23"/>
      </c>
      <c r="AP10" s="20">
        <f ca="1" t="shared" si="23"/>
      </c>
      <c r="AQ10" s="20">
        <f ca="1" t="shared" si="23"/>
      </c>
      <c r="AR10" s="20">
        <f aca="true" ca="1" t="shared" si="24" ref="AR10:BW10">IF($J7&gt;0,INT(((RAND()+RAND()+RAND()+RAND()+RAND()+RAND()+RAND()+RAND()+RAND()+RAND()+RAND()-5.5)*s+m)*100)/100,"")</f>
      </c>
      <c r="AS10" s="20">
        <f ca="1" t="shared" si="24"/>
      </c>
      <c r="AT10" s="20">
        <f ca="1" t="shared" si="24"/>
      </c>
      <c r="AU10" s="20">
        <f ca="1" t="shared" si="24"/>
      </c>
      <c r="AV10" s="20">
        <f ca="1" t="shared" si="24"/>
      </c>
      <c r="AW10" s="20">
        <f ca="1" t="shared" si="24"/>
      </c>
      <c r="AX10" s="20">
        <f ca="1" t="shared" si="24"/>
      </c>
      <c r="AY10" s="20">
        <f ca="1" t="shared" si="24"/>
      </c>
      <c r="AZ10" s="20">
        <f ca="1" t="shared" si="24"/>
      </c>
      <c r="BA10" s="20">
        <f ca="1" t="shared" si="24"/>
      </c>
      <c r="BB10" s="20">
        <f ca="1" t="shared" si="24"/>
      </c>
      <c r="BC10" s="20">
        <f ca="1" t="shared" si="24"/>
      </c>
      <c r="BD10" s="20">
        <f ca="1" t="shared" si="24"/>
      </c>
      <c r="BE10" s="20">
        <f ca="1" t="shared" si="24"/>
      </c>
      <c r="BF10" s="20">
        <f ca="1" t="shared" si="24"/>
      </c>
      <c r="BG10" s="20">
        <f ca="1" t="shared" si="24"/>
      </c>
      <c r="BH10" s="20">
        <f ca="1" t="shared" si="24"/>
      </c>
      <c r="BI10" s="20">
        <f ca="1" t="shared" si="24"/>
      </c>
      <c r="BJ10" s="20">
        <f ca="1" t="shared" si="24"/>
      </c>
      <c r="BK10" s="20">
        <f ca="1" t="shared" si="24"/>
      </c>
      <c r="BL10" s="20">
        <f ca="1" t="shared" si="24"/>
      </c>
      <c r="BM10" s="20">
        <f ca="1" t="shared" si="24"/>
      </c>
      <c r="BN10" s="20">
        <f ca="1" t="shared" si="24"/>
      </c>
      <c r="BO10" s="20">
        <f ca="1" t="shared" si="24"/>
      </c>
      <c r="BP10" s="20">
        <f ca="1" t="shared" si="24"/>
      </c>
      <c r="BQ10" s="20">
        <f ca="1" t="shared" si="24"/>
      </c>
      <c r="BR10" s="20">
        <f ca="1" t="shared" si="24"/>
      </c>
      <c r="BS10" s="20">
        <f ca="1" t="shared" si="24"/>
      </c>
      <c r="BT10" s="20">
        <f ca="1" t="shared" si="24"/>
      </c>
      <c r="BU10" s="20">
        <f ca="1" t="shared" si="24"/>
      </c>
      <c r="BV10" s="20">
        <f ca="1" t="shared" si="24"/>
      </c>
      <c r="BW10" s="20">
        <f ca="1" t="shared" si="24"/>
      </c>
      <c r="BX10" s="20">
        <f aca="true" ca="1" t="shared" si="25" ref="BX10:DG10">IF($J7&gt;0,INT(((RAND()+RAND()+RAND()+RAND()+RAND()+RAND()+RAND()+RAND()+RAND()+RAND()+RAND()-5.5)*s+m)*100)/100,"")</f>
      </c>
      <c r="BY10" s="20">
        <f ca="1" t="shared" si="25"/>
      </c>
      <c r="BZ10" s="20">
        <f ca="1" t="shared" si="25"/>
      </c>
      <c r="CA10" s="20">
        <f ca="1" t="shared" si="25"/>
      </c>
      <c r="CB10" s="20">
        <f ca="1" t="shared" si="25"/>
      </c>
      <c r="CC10" s="20">
        <f ca="1" t="shared" si="25"/>
      </c>
      <c r="CD10" s="20">
        <f ca="1" t="shared" si="25"/>
      </c>
      <c r="CE10" s="20">
        <f ca="1" t="shared" si="25"/>
      </c>
      <c r="CF10" s="20">
        <f ca="1" t="shared" si="25"/>
      </c>
      <c r="CG10" s="20">
        <f ca="1" t="shared" si="25"/>
      </c>
      <c r="CH10" s="20">
        <f ca="1" t="shared" si="25"/>
      </c>
      <c r="CI10" s="20">
        <f ca="1" t="shared" si="25"/>
      </c>
      <c r="CJ10" s="20">
        <f ca="1" t="shared" si="25"/>
      </c>
      <c r="CK10" s="20">
        <f ca="1" t="shared" si="25"/>
      </c>
      <c r="CL10" s="20">
        <f ca="1" t="shared" si="25"/>
      </c>
      <c r="CM10" s="20">
        <f ca="1" t="shared" si="25"/>
      </c>
      <c r="CN10" s="20">
        <f ca="1" t="shared" si="25"/>
      </c>
      <c r="CO10" s="20">
        <f ca="1" t="shared" si="25"/>
      </c>
      <c r="CP10" s="20">
        <f ca="1" t="shared" si="25"/>
      </c>
      <c r="CQ10" s="20">
        <f ca="1" t="shared" si="25"/>
      </c>
      <c r="CR10" s="20">
        <f ca="1" t="shared" si="25"/>
      </c>
      <c r="CS10" s="20">
        <f ca="1" t="shared" si="25"/>
      </c>
      <c r="CT10" s="20">
        <f ca="1" t="shared" si="25"/>
      </c>
      <c r="CU10" s="20">
        <f ca="1" t="shared" si="25"/>
      </c>
      <c r="CV10" s="20">
        <f ca="1" t="shared" si="25"/>
      </c>
      <c r="CW10" s="20">
        <f ca="1" t="shared" si="25"/>
      </c>
      <c r="CX10" s="20">
        <f ca="1" t="shared" si="25"/>
      </c>
      <c r="CY10" s="20">
        <f ca="1" t="shared" si="25"/>
      </c>
      <c r="CZ10" s="20">
        <f ca="1" t="shared" si="25"/>
      </c>
      <c r="DA10" s="20">
        <f ca="1" t="shared" si="25"/>
      </c>
      <c r="DB10" s="20">
        <f ca="1" t="shared" si="25"/>
      </c>
      <c r="DC10" s="20">
        <f ca="1" t="shared" si="25"/>
      </c>
      <c r="DD10" s="20">
        <f ca="1" t="shared" si="25"/>
      </c>
      <c r="DE10" s="20">
        <f ca="1" t="shared" si="25"/>
      </c>
      <c r="DF10" s="20">
        <f ca="1" t="shared" si="25"/>
      </c>
      <c r="DG10" s="20">
        <f ca="1" t="shared" si="25"/>
      </c>
    </row>
    <row r="11" spans="10:111" ht="24.75" customHeight="1">
      <c r="J11" s="9">
        <f t="shared" si="4"/>
        <v>0</v>
      </c>
      <c r="K11" s="50">
        <f ca="1" t="shared" si="0"/>
      </c>
      <c r="L11" s="20">
        <f aca="true" ca="1" t="shared" si="26" ref="L11:AQ11">IF($J8&gt;0,INT(((RAND()+RAND()+RAND()+RAND()+RAND()+RAND()+RAND()+RAND()+RAND()+RAND()+RAND()-5.5)*s+m)*100)/100,"")</f>
      </c>
      <c r="M11" s="20">
        <f ca="1" t="shared" si="26"/>
      </c>
      <c r="N11" s="20">
        <f ca="1" t="shared" si="26"/>
      </c>
      <c r="O11" s="20">
        <f ca="1" t="shared" si="26"/>
      </c>
      <c r="P11" s="20">
        <f ca="1" t="shared" si="26"/>
      </c>
      <c r="Q11" s="20">
        <f ca="1" t="shared" si="26"/>
      </c>
      <c r="R11" s="20">
        <f ca="1" t="shared" si="26"/>
      </c>
      <c r="S11" s="20">
        <f ca="1" t="shared" si="26"/>
      </c>
      <c r="T11" s="20">
        <f ca="1" t="shared" si="26"/>
      </c>
      <c r="U11" s="20">
        <f ca="1" t="shared" si="26"/>
      </c>
      <c r="V11" s="20">
        <f ca="1" t="shared" si="26"/>
      </c>
      <c r="W11" s="20">
        <f ca="1" t="shared" si="26"/>
      </c>
      <c r="X11" s="20">
        <f ca="1" t="shared" si="26"/>
      </c>
      <c r="Y11" s="20">
        <f ca="1" t="shared" si="26"/>
      </c>
      <c r="Z11" s="20">
        <f ca="1" t="shared" si="26"/>
      </c>
      <c r="AA11" s="20">
        <f ca="1" t="shared" si="26"/>
      </c>
      <c r="AB11" s="20">
        <f ca="1" t="shared" si="26"/>
      </c>
      <c r="AC11" s="20">
        <f ca="1" t="shared" si="26"/>
      </c>
      <c r="AD11" s="20">
        <f ca="1" t="shared" si="26"/>
      </c>
      <c r="AE11" s="20">
        <f ca="1" t="shared" si="26"/>
      </c>
      <c r="AF11" s="20">
        <f ca="1" t="shared" si="26"/>
      </c>
      <c r="AG11" s="20">
        <f ca="1" t="shared" si="26"/>
      </c>
      <c r="AH11" s="20">
        <f ca="1" t="shared" si="26"/>
      </c>
      <c r="AI11" s="20">
        <f ca="1" t="shared" si="26"/>
      </c>
      <c r="AJ11" s="20">
        <f ca="1" t="shared" si="26"/>
      </c>
      <c r="AK11" s="20">
        <f ca="1" t="shared" si="26"/>
      </c>
      <c r="AL11" s="20">
        <f ca="1" t="shared" si="26"/>
      </c>
      <c r="AM11" s="20">
        <f ca="1" t="shared" si="26"/>
      </c>
      <c r="AN11" s="20">
        <f ca="1" t="shared" si="26"/>
      </c>
      <c r="AO11" s="20">
        <f ca="1" t="shared" si="26"/>
      </c>
      <c r="AP11" s="20">
        <f ca="1" t="shared" si="26"/>
      </c>
      <c r="AQ11" s="20">
        <f ca="1" t="shared" si="26"/>
      </c>
      <c r="AR11" s="20">
        <f aca="true" ca="1" t="shared" si="27" ref="AR11:BW11">IF($J8&gt;0,INT(((RAND()+RAND()+RAND()+RAND()+RAND()+RAND()+RAND()+RAND()+RAND()+RAND()+RAND()-5.5)*s+m)*100)/100,"")</f>
      </c>
      <c r="AS11" s="20">
        <f ca="1" t="shared" si="27"/>
      </c>
      <c r="AT11" s="20">
        <f ca="1" t="shared" si="27"/>
      </c>
      <c r="AU11" s="20">
        <f ca="1" t="shared" si="27"/>
      </c>
      <c r="AV11" s="20">
        <f ca="1" t="shared" si="27"/>
      </c>
      <c r="AW11" s="20">
        <f ca="1" t="shared" si="27"/>
      </c>
      <c r="AX11" s="20">
        <f ca="1" t="shared" si="27"/>
      </c>
      <c r="AY11" s="20">
        <f ca="1" t="shared" si="27"/>
      </c>
      <c r="AZ11" s="20">
        <f ca="1" t="shared" si="27"/>
      </c>
      <c r="BA11" s="20">
        <f ca="1" t="shared" si="27"/>
      </c>
      <c r="BB11" s="20">
        <f ca="1" t="shared" si="27"/>
      </c>
      <c r="BC11" s="20">
        <f ca="1" t="shared" si="27"/>
      </c>
      <c r="BD11" s="20">
        <f ca="1" t="shared" si="27"/>
      </c>
      <c r="BE11" s="20">
        <f ca="1" t="shared" si="27"/>
      </c>
      <c r="BF11" s="20">
        <f ca="1" t="shared" si="27"/>
      </c>
      <c r="BG11" s="20">
        <f ca="1" t="shared" si="27"/>
      </c>
      <c r="BH11" s="20">
        <f ca="1" t="shared" si="27"/>
      </c>
      <c r="BI11" s="20">
        <f ca="1" t="shared" si="27"/>
      </c>
      <c r="BJ11" s="20">
        <f ca="1" t="shared" si="27"/>
      </c>
      <c r="BK11" s="20">
        <f ca="1" t="shared" si="27"/>
      </c>
      <c r="BL11" s="20">
        <f ca="1" t="shared" si="27"/>
      </c>
      <c r="BM11" s="20">
        <f ca="1" t="shared" si="27"/>
      </c>
      <c r="BN11" s="20">
        <f ca="1" t="shared" si="27"/>
      </c>
      <c r="BO11" s="20">
        <f ca="1" t="shared" si="27"/>
      </c>
      <c r="BP11" s="20">
        <f ca="1" t="shared" si="27"/>
      </c>
      <c r="BQ11" s="20">
        <f ca="1" t="shared" si="27"/>
      </c>
      <c r="BR11" s="20">
        <f ca="1" t="shared" si="27"/>
      </c>
      <c r="BS11" s="20">
        <f ca="1" t="shared" si="27"/>
      </c>
      <c r="BT11" s="20">
        <f ca="1" t="shared" si="27"/>
      </c>
      <c r="BU11" s="20">
        <f ca="1" t="shared" si="27"/>
      </c>
      <c r="BV11" s="20">
        <f ca="1" t="shared" si="27"/>
      </c>
      <c r="BW11" s="20">
        <f ca="1" t="shared" si="27"/>
      </c>
      <c r="BX11" s="20">
        <f aca="true" ca="1" t="shared" si="28" ref="BX11:DG11">IF($J8&gt;0,INT(((RAND()+RAND()+RAND()+RAND()+RAND()+RAND()+RAND()+RAND()+RAND()+RAND()+RAND()-5.5)*s+m)*100)/100,"")</f>
      </c>
      <c r="BY11" s="20">
        <f ca="1" t="shared" si="28"/>
      </c>
      <c r="BZ11" s="20">
        <f ca="1" t="shared" si="28"/>
      </c>
      <c r="CA11" s="20">
        <f ca="1" t="shared" si="28"/>
      </c>
      <c r="CB11" s="20">
        <f ca="1" t="shared" si="28"/>
      </c>
      <c r="CC11" s="20">
        <f ca="1" t="shared" si="28"/>
      </c>
      <c r="CD11" s="20">
        <f ca="1" t="shared" si="28"/>
      </c>
      <c r="CE11" s="20">
        <f ca="1" t="shared" si="28"/>
      </c>
      <c r="CF11" s="20">
        <f ca="1" t="shared" si="28"/>
      </c>
      <c r="CG11" s="20">
        <f ca="1" t="shared" si="28"/>
      </c>
      <c r="CH11" s="20">
        <f ca="1" t="shared" si="28"/>
      </c>
      <c r="CI11" s="20">
        <f ca="1" t="shared" si="28"/>
      </c>
      <c r="CJ11" s="20">
        <f ca="1" t="shared" si="28"/>
      </c>
      <c r="CK11" s="20">
        <f ca="1" t="shared" si="28"/>
      </c>
      <c r="CL11" s="20">
        <f ca="1" t="shared" si="28"/>
      </c>
      <c r="CM11" s="20">
        <f ca="1" t="shared" si="28"/>
      </c>
      <c r="CN11" s="20">
        <f ca="1" t="shared" si="28"/>
      </c>
      <c r="CO11" s="20">
        <f ca="1" t="shared" si="28"/>
      </c>
      <c r="CP11" s="20">
        <f ca="1" t="shared" si="28"/>
      </c>
      <c r="CQ11" s="20">
        <f ca="1" t="shared" si="28"/>
      </c>
      <c r="CR11" s="20">
        <f ca="1" t="shared" si="28"/>
      </c>
      <c r="CS11" s="20">
        <f ca="1" t="shared" si="28"/>
      </c>
      <c r="CT11" s="20">
        <f ca="1" t="shared" si="28"/>
      </c>
      <c r="CU11" s="20">
        <f ca="1" t="shared" si="28"/>
      </c>
      <c r="CV11" s="20">
        <f ca="1" t="shared" si="28"/>
      </c>
      <c r="CW11" s="20">
        <f ca="1" t="shared" si="28"/>
      </c>
      <c r="CX11" s="20">
        <f ca="1" t="shared" si="28"/>
      </c>
      <c r="CY11" s="20">
        <f ca="1" t="shared" si="28"/>
      </c>
      <c r="CZ11" s="20">
        <f ca="1" t="shared" si="28"/>
      </c>
      <c r="DA11" s="20">
        <f ca="1" t="shared" si="28"/>
      </c>
      <c r="DB11" s="20">
        <f ca="1" t="shared" si="28"/>
      </c>
      <c r="DC11" s="20">
        <f ca="1" t="shared" si="28"/>
      </c>
      <c r="DD11" s="20">
        <f ca="1" t="shared" si="28"/>
      </c>
      <c r="DE11" s="20">
        <f ca="1" t="shared" si="28"/>
      </c>
      <c r="DF11" s="20">
        <f ca="1" t="shared" si="28"/>
      </c>
      <c r="DG11" s="20">
        <f ca="1" t="shared" si="28"/>
      </c>
    </row>
    <row r="12" spans="10:111" ht="24.75" customHeight="1">
      <c r="J12" s="9">
        <f t="shared" si="4"/>
        <v>0</v>
      </c>
      <c r="K12" s="50">
        <f ca="1" t="shared" si="0"/>
      </c>
      <c r="L12" s="20">
        <f aca="true" ca="1" t="shared" si="29" ref="L12:AQ12">IF($J9&gt;0,INT(((RAND()+RAND()+RAND()+RAND()+RAND()+RAND()+RAND()+RAND()+RAND()+RAND()+RAND()-5.5)*s+m)*100)/100,"")</f>
      </c>
      <c r="M12" s="20">
        <f ca="1" t="shared" si="29"/>
      </c>
      <c r="N12" s="20">
        <f ca="1" t="shared" si="29"/>
      </c>
      <c r="O12" s="20">
        <f ca="1" t="shared" si="29"/>
      </c>
      <c r="P12" s="20">
        <f ca="1" t="shared" si="29"/>
      </c>
      <c r="Q12" s="20">
        <f ca="1" t="shared" si="29"/>
      </c>
      <c r="R12" s="20">
        <f ca="1" t="shared" si="29"/>
      </c>
      <c r="S12" s="20">
        <f ca="1" t="shared" si="29"/>
      </c>
      <c r="T12" s="20">
        <f ca="1" t="shared" si="29"/>
      </c>
      <c r="U12" s="20">
        <f ca="1" t="shared" si="29"/>
      </c>
      <c r="V12" s="20">
        <f ca="1" t="shared" si="29"/>
      </c>
      <c r="W12" s="20">
        <f ca="1" t="shared" si="29"/>
      </c>
      <c r="X12" s="20">
        <f ca="1" t="shared" si="29"/>
      </c>
      <c r="Y12" s="20">
        <f ca="1" t="shared" si="29"/>
      </c>
      <c r="Z12" s="20">
        <f ca="1" t="shared" si="29"/>
      </c>
      <c r="AA12" s="20">
        <f ca="1" t="shared" si="29"/>
      </c>
      <c r="AB12" s="20">
        <f ca="1" t="shared" si="29"/>
      </c>
      <c r="AC12" s="20">
        <f ca="1" t="shared" si="29"/>
      </c>
      <c r="AD12" s="20">
        <f ca="1" t="shared" si="29"/>
      </c>
      <c r="AE12" s="20">
        <f ca="1" t="shared" si="29"/>
      </c>
      <c r="AF12" s="20">
        <f ca="1" t="shared" si="29"/>
      </c>
      <c r="AG12" s="20">
        <f ca="1" t="shared" si="29"/>
      </c>
      <c r="AH12" s="20">
        <f ca="1" t="shared" si="29"/>
      </c>
      <c r="AI12" s="20">
        <f ca="1" t="shared" si="29"/>
      </c>
      <c r="AJ12" s="20">
        <f ca="1" t="shared" si="29"/>
      </c>
      <c r="AK12" s="20">
        <f ca="1" t="shared" si="29"/>
      </c>
      <c r="AL12" s="20">
        <f ca="1" t="shared" si="29"/>
      </c>
      <c r="AM12" s="20">
        <f ca="1" t="shared" si="29"/>
      </c>
      <c r="AN12" s="20">
        <f ca="1" t="shared" si="29"/>
      </c>
      <c r="AO12" s="20">
        <f ca="1" t="shared" si="29"/>
      </c>
      <c r="AP12" s="20">
        <f ca="1" t="shared" si="29"/>
      </c>
      <c r="AQ12" s="20">
        <f ca="1" t="shared" si="29"/>
      </c>
      <c r="AR12" s="20">
        <f aca="true" ca="1" t="shared" si="30" ref="AR12:BW12">IF($J9&gt;0,INT(((RAND()+RAND()+RAND()+RAND()+RAND()+RAND()+RAND()+RAND()+RAND()+RAND()+RAND()-5.5)*s+m)*100)/100,"")</f>
      </c>
      <c r="AS12" s="20">
        <f ca="1" t="shared" si="30"/>
      </c>
      <c r="AT12" s="20">
        <f ca="1" t="shared" si="30"/>
      </c>
      <c r="AU12" s="20">
        <f ca="1" t="shared" si="30"/>
      </c>
      <c r="AV12" s="20">
        <f ca="1" t="shared" si="30"/>
      </c>
      <c r="AW12" s="20">
        <f ca="1" t="shared" si="30"/>
      </c>
      <c r="AX12" s="20">
        <f ca="1" t="shared" si="30"/>
      </c>
      <c r="AY12" s="20">
        <f ca="1" t="shared" si="30"/>
      </c>
      <c r="AZ12" s="20">
        <f ca="1" t="shared" si="30"/>
      </c>
      <c r="BA12" s="20">
        <f ca="1" t="shared" si="30"/>
      </c>
      <c r="BB12" s="20">
        <f ca="1" t="shared" si="30"/>
      </c>
      <c r="BC12" s="20">
        <f ca="1" t="shared" si="30"/>
      </c>
      <c r="BD12" s="20">
        <f ca="1" t="shared" si="30"/>
      </c>
      <c r="BE12" s="20">
        <f ca="1" t="shared" si="30"/>
      </c>
      <c r="BF12" s="20">
        <f ca="1" t="shared" si="30"/>
      </c>
      <c r="BG12" s="20">
        <f ca="1" t="shared" si="30"/>
      </c>
      <c r="BH12" s="20">
        <f ca="1" t="shared" si="30"/>
      </c>
      <c r="BI12" s="20">
        <f ca="1" t="shared" si="30"/>
      </c>
      <c r="BJ12" s="20">
        <f ca="1" t="shared" si="30"/>
      </c>
      <c r="BK12" s="20">
        <f ca="1" t="shared" si="30"/>
      </c>
      <c r="BL12" s="20">
        <f ca="1" t="shared" si="30"/>
      </c>
      <c r="BM12" s="20">
        <f ca="1" t="shared" si="30"/>
      </c>
      <c r="BN12" s="20">
        <f ca="1" t="shared" si="30"/>
      </c>
      <c r="BO12" s="20">
        <f ca="1" t="shared" si="30"/>
      </c>
      <c r="BP12" s="20">
        <f ca="1" t="shared" si="30"/>
      </c>
      <c r="BQ12" s="20">
        <f ca="1" t="shared" si="30"/>
      </c>
      <c r="BR12" s="20">
        <f ca="1" t="shared" si="30"/>
      </c>
      <c r="BS12" s="20">
        <f ca="1" t="shared" si="30"/>
      </c>
      <c r="BT12" s="20">
        <f ca="1" t="shared" si="30"/>
      </c>
      <c r="BU12" s="20">
        <f ca="1" t="shared" si="30"/>
      </c>
      <c r="BV12" s="20">
        <f ca="1" t="shared" si="30"/>
      </c>
      <c r="BW12" s="20">
        <f ca="1" t="shared" si="30"/>
      </c>
      <c r="BX12" s="20">
        <f aca="true" ca="1" t="shared" si="31" ref="BX12:DG12">IF($J9&gt;0,INT(((RAND()+RAND()+RAND()+RAND()+RAND()+RAND()+RAND()+RAND()+RAND()+RAND()+RAND()-5.5)*s+m)*100)/100,"")</f>
      </c>
      <c r="BY12" s="20">
        <f ca="1" t="shared" si="31"/>
      </c>
      <c r="BZ12" s="20">
        <f ca="1" t="shared" si="31"/>
      </c>
      <c r="CA12" s="20">
        <f ca="1" t="shared" si="31"/>
      </c>
      <c r="CB12" s="20">
        <f ca="1" t="shared" si="31"/>
      </c>
      <c r="CC12" s="20">
        <f ca="1" t="shared" si="31"/>
      </c>
      <c r="CD12" s="20">
        <f ca="1" t="shared" si="31"/>
      </c>
      <c r="CE12" s="20">
        <f ca="1" t="shared" si="31"/>
      </c>
      <c r="CF12" s="20">
        <f ca="1" t="shared" si="31"/>
      </c>
      <c r="CG12" s="20">
        <f ca="1" t="shared" si="31"/>
      </c>
      <c r="CH12" s="20">
        <f ca="1" t="shared" si="31"/>
      </c>
      <c r="CI12" s="20">
        <f ca="1" t="shared" si="31"/>
      </c>
      <c r="CJ12" s="20">
        <f ca="1" t="shared" si="31"/>
      </c>
      <c r="CK12" s="20">
        <f ca="1" t="shared" si="31"/>
      </c>
      <c r="CL12" s="20">
        <f ca="1" t="shared" si="31"/>
      </c>
      <c r="CM12" s="20">
        <f ca="1" t="shared" si="31"/>
      </c>
      <c r="CN12" s="20">
        <f ca="1" t="shared" si="31"/>
      </c>
      <c r="CO12" s="20">
        <f ca="1" t="shared" si="31"/>
      </c>
      <c r="CP12" s="20">
        <f ca="1" t="shared" si="31"/>
      </c>
      <c r="CQ12" s="20">
        <f ca="1" t="shared" si="31"/>
      </c>
      <c r="CR12" s="20">
        <f ca="1" t="shared" si="31"/>
      </c>
      <c r="CS12" s="20">
        <f ca="1" t="shared" si="31"/>
      </c>
      <c r="CT12" s="20">
        <f ca="1" t="shared" si="31"/>
      </c>
      <c r="CU12" s="20">
        <f ca="1" t="shared" si="31"/>
      </c>
      <c r="CV12" s="20">
        <f ca="1" t="shared" si="31"/>
      </c>
      <c r="CW12" s="20">
        <f ca="1" t="shared" si="31"/>
      </c>
      <c r="CX12" s="20">
        <f ca="1" t="shared" si="31"/>
      </c>
      <c r="CY12" s="20">
        <f ca="1" t="shared" si="31"/>
      </c>
      <c r="CZ12" s="20">
        <f ca="1" t="shared" si="31"/>
      </c>
      <c r="DA12" s="20">
        <f ca="1" t="shared" si="31"/>
      </c>
      <c r="DB12" s="20">
        <f ca="1" t="shared" si="31"/>
      </c>
      <c r="DC12" s="20">
        <f ca="1" t="shared" si="31"/>
      </c>
      <c r="DD12" s="20">
        <f ca="1" t="shared" si="31"/>
      </c>
      <c r="DE12" s="20">
        <f ca="1" t="shared" si="31"/>
      </c>
      <c r="DF12" s="20">
        <f ca="1" t="shared" si="31"/>
      </c>
      <c r="DG12" s="20">
        <f ca="1" t="shared" si="31"/>
      </c>
    </row>
    <row r="13" spans="7:111" ht="24.75" customHeight="1">
      <c r="G13" s="47">
        <f>D22</f>
        <v>5</v>
      </c>
      <c r="J13" s="9">
        <f t="shared" si="4"/>
        <v>0</v>
      </c>
      <c r="K13" s="50">
        <f ca="1" t="shared" si="0"/>
      </c>
      <c r="L13" s="20">
        <f aca="true" ca="1" t="shared" si="32" ref="L13:AQ13">IF($J10&gt;0,INT(((RAND()+RAND()+RAND()+RAND()+RAND()+RAND()+RAND()+RAND()+RAND()+RAND()+RAND()-5.5)*s+m)*100)/100,"")</f>
      </c>
      <c r="M13" s="20">
        <f ca="1" t="shared" si="32"/>
      </c>
      <c r="N13" s="20">
        <f ca="1" t="shared" si="32"/>
      </c>
      <c r="O13" s="20">
        <f ca="1" t="shared" si="32"/>
      </c>
      <c r="P13" s="20">
        <f ca="1" t="shared" si="32"/>
      </c>
      <c r="Q13" s="20">
        <f ca="1" t="shared" si="32"/>
      </c>
      <c r="R13" s="20">
        <f ca="1" t="shared" si="32"/>
      </c>
      <c r="S13" s="20">
        <f ca="1" t="shared" si="32"/>
      </c>
      <c r="T13" s="20">
        <f ca="1" t="shared" si="32"/>
      </c>
      <c r="U13" s="20">
        <f ca="1" t="shared" si="32"/>
      </c>
      <c r="V13" s="20">
        <f ca="1" t="shared" si="32"/>
      </c>
      <c r="W13" s="20">
        <f ca="1" t="shared" si="32"/>
      </c>
      <c r="X13" s="20">
        <f ca="1" t="shared" si="32"/>
      </c>
      <c r="Y13" s="20">
        <f ca="1" t="shared" si="32"/>
      </c>
      <c r="Z13" s="20">
        <f ca="1" t="shared" si="32"/>
      </c>
      <c r="AA13" s="20">
        <f ca="1" t="shared" si="32"/>
      </c>
      <c r="AB13" s="20">
        <f ca="1" t="shared" si="32"/>
      </c>
      <c r="AC13" s="20">
        <f ca="1" t="shared" si="32"/>
      </c>
      <c r="AD13" s="20">
        <f ca="1" t="shared" si="32"/>
      </c>
      <c r="AE13" s="20">
        <f ca="1" t="shared" si="32"/>
      </c>
      <c r="AF13" s="20">
        <f ca="1" t="shared" si="32"/>
      </c>
      <c r="AG13" s="20">
        <f ca="1" t="shared" si="32"/>
      </c>
      <c r="AH13" s="20">
        <f ca="1" t="shared" si="32"/>
      </c>
      <c r="AI13" s="20">
        <f ca="1" t="shared" si="32"/>
      </c>
      <c r="AJ13" s="20">
        <f ca="1" t="shared" si="32"/>
      </c>
      <c r="AK13" s="20">
        <f ca="1" t="shared" si="32"/>
      </c>
      <c r="AL13" s="20">
        <f ca="1" t="shared" si="32"/>
      </c>
      <c r="AM13" s="20">
        <f ca="1" t="shared" si="32"/>
      </c>
      <c r="AN13" s="20">
        <f ca="1" t="shared" si="32"/>
      </c>
      <c r="AO13" s="20">
        <f ca="1" t="shared" si="32"/>
      </c>
      <c r="AP13" s="20">
        <f ca="1" t="shared" si="32"/>
      </c>
      <c r="AQ13" s="20">
        <f ca="1" t="shared" si="32"/>
      </c>
      <c r="AR13" s="20">
        <f aca="true" ca="1" t="shared" si="33" ref="AR13:BW13">IF($J10&gt;0,INT(((RAND()+RAND()+RAND()+RAND()+RAND()+RAND()+RAND()+RAND()+RAND()+RAND()+RAND()-5.5)*s+m)*100)/100,"")</f>
      </c>
      <c r="AS13" s="20">
        <f ca="1" t="shared" si="33"/>
      </c>
      <c r="AT13" s="20">
        <f ca="1" t="shared" si="33"/>
      </c>
      <c r="AU13" s="20">
        <f ca="1" t="shared" si="33"/>
      </c>
      <c r="AV13" s="20">
        <f ca="1" t="shared" si="33"/>
      </c>
      <c r="AW13" s="20">
        <f ca="1" t="shared" si="33"/>
      </c>
      <c r="AX13" s="20">
        <f ca="1" t="shared" si="33"/>
      </c>
      <c r="AY13" s="20">
        <f ca="1" t="shared" si="33"/>
      </c>
      <c r="AZ13" s="20">
        <f ca="1" t="shared" si="33"/>
      </c>
      <c r="BA13" s="20">
        <f ca="1" t="shared" si="33"/>
      </c>
      <c r="BB13" s="20">
        <f ca="1" t="shared" si="33"/>
      </c>
      <c r="BC13" s="20">
        <f ca="1" t="shared" si="33"/>
      </c>
      <c r="BD13" s="20">
        <f ca="1" t="shared" si="33"/>
      </c>
      <c r="BE13" s="20">
        <f ca="1" t="shared" si="33"/>
      </c>
      <c r="BF13" s="20">
        <f ca="1" t="shared" si="33"/>
      </c>
      <c r="BG13" s="20">
        <f ca="1" t="shared" si="33"/>
      </c>
      <c r="BH13" s="20">
        <f ca="1" t="shared" si="33"/>
      </c>
      <c r="BI13" s="20">
        <f ca="1" t="shared" si="33"/>
      </c>
      <c r="BJ13" s="20">
        <f ca="1" t="shared" si="33"/>
      </c>
      <c r="BK13" s="20">
        <f ca="1" t="shared" si="33"/>
      </c>
      <c r="BL13" s="20">
        <f ca="1" t="shared" si="33"/>
      </c>
      <c r="BM13" s="20">
        <f ca="1" t="shared" si="33"/>
      </c>
      <c r="BN13" s="20">
        <f ca="1" t="shared" si="33"/>
      </c>
      <c r="BO13" s="20">
        <f ca="1" t="shared" si="33"/>
      </c>
      <c r="BP13" s="20">
        <f ca="1" t="shared" si="33"/>
      </c>
      <c r="BQ13" s="20">
        <f ca="1" t="shared" si="33"/>
      </c>
      <c r="BR13" s="20">
        <f ca="1" t="shared" si="33"/>
      </c>
      <c r="BS13" s="20">
        <f ca="1" t="shared" si="33"/>
      </c>
      <c r="BT13" s="20">
        <f ca="1" t="shared" si="33"/>
      </c>
      <c r="BU13" s="20">
        <f ca="1" t="shared" si="33"/>
      </c>
      <c r="BV13" s="20">
        <f ca="1" t="shared" si="33"/>
      </c>
      <c r="BW13" s="20">
        <f ca="1" t="shared" si="33"/>
      </c>
      <c r="BX13" s="20">
        <f aca="true" ca="1" t="shared" si="34" ref="BX13:DG13">IF($J10&gt;0,INT(((RAND()+RAND()+RAND()+RAND()+RAND()+RAND()+RAND()+RAND()+RAND()+RAND()+RAND()-5.5)*s+m)*100)/100,"")</f>
      </c>
      <c r="BY13" s="20">
        <f ca="1" t="shared" si="34"/>
      </c>
      <c r="BZ13" s="20">
        <f ca="1" t="shared" si="34"/>
      </c>
      <c r="CA13" s="20">
        <f ca="1" t="shared" si="34"/>
      </c>
      <c r="CB13" s="20">
        <f ca="1" t="shared" si="34"/>
      </c>
      <c r="CC13" s="20">
        <f ca="1" t="shared" si="34"/>
      </c>
      <c r="CD13" s="20">
        <f ca="1" t="shared" si="34"/>
      </c>
      <c r="CE13" s="20">
        <f ca="1" t="shared" si="34"/>
      </c>
      <c r="CF13" s="20">
        <f ca="1" t="shared" si="34"/>
      </c>
      <c r="CG13" s="20">
        <f ca="1" t="shared" si="34"/>
      </c>
      <c r="CH13" s="20">
        <f ca="1" t="shared" si="34"/>
      </c>
      <c r="CI13" s="20">
        <f ca="1" t="shared" si="34"/>
      </c>
      <c r="CJ13" s="20">
        <f ca="1" t="shared" si="34"/>
      </c>
      <c r="CK13" s="20">
        <f ca="1" t="shared" si="34"/>
      </c>
      <c r="CL13" s="20">
        <f ca="1" t="shared" si="34"/>
      </c>
      <c r="CM13" s="20">
        <f ca="1" t="shared" si="34"/>
      </c>
      <c r="CN13" s="20">
        <f ca="1" t="shared" si="34"/>
      </c>
      <c r="CO13" s="20">
        <f ca="1" t="shared" si="34"/>
      </c>
      <c r="CP13" s="20">
        <f ca="1" t="shared" si="34"/>
      </c>
      <c r="CQ13" s="20">
        <f ca="1" t="shared" si="34"/>
      </c>
      <c r="CR13" s="20">
        <f ca="1" t="shared" si="34"/>
      </c>
      <c r="CS13" s="20">
        <f ca="1" t="shared" si="34"/>
      </c>
      <c r="CT13" s="20">
        <f ca="1" t="shared" si="34"/>
      </c>
      <c r="CU13" s="20">
        <f ca="1" t="shared" si="34"/>
      </c>
      <c r="CV13" s="20">
        <f ca="1" t="shared" si="34"/>
      </c>
      <c r="CW13" s="20">
        <f ca="1" t="shared" si="34"/>
      </c>
      <c r="CX13" s="20">
        <f ca="1" t="shared" si="34"/>
      </c>
      <c r="CY13" s="20">
        <f ca="1" t="shared" si="34"/>
      </c>
      <c r="CZ13" s="20">
        <f ca="1" t="shared" si="34"/>
      </c>
      <c r="DA13" s="20">
        <f ca="1" t="shared" si="34"/>
      </c>
      <c r="DB13" s="20">
        <f ca="1" t="shared" si="34"/>
      </c>
      <c r="DC13" s="20">
        <f ca="1" t="shared" si="34"/>
      </c>
      <c r="DD13" s="20">
        <f ca="1" t="shared" si="34"/>
      </c>
      <c r="DE13" s="20">
        <f ca="1" t="shared" si="34"/>
      </c>
      <c r="DF13" s="20">
        <f ca="1" t="shared" si="34"/>
      </c>
      <c r="DG13" s="20">
        <f ca="1" t="shared" si="34"/>
      </c>
    </row>
    <row r="14" spans="10:111" ht="24.75" customHeight="1">
      <c r="J14" s="9">
        <f t="shared" si="4"/>
        <v>0</v>
      </c>
      <c r="K14" s="50">
        <f ca="1" t="shared" si="0"/>
      </c>
      <c r="L14" s="20">
        <f aca="true" ca="1" t="shared" si="35" ref="L14:AQ14">IF($J11&gt;0,INT(((RAND()+RAND()+RAND()+RAND()+RAND()+RAND()+RAND()+RAND()+RAND()+RAND()+RAND()-5.5)*s+m)*100)/100,"")</f>
      </c>
      <c r="M14" s="20">
        <f ca="1" t="shared" si="35"/>
      </c>
      <c r="N14" s="20">
        <f ca="1" t="shared" si="35"/>
      </c>
      <c r="O14" s="20">
        <f ca="1" t="shared" si="35"/>
      </c>
      <c r="P14" s="20">
        <f ca="1" t="shared" si="35"/>
      </c>
      <c r="Q14" s="20">
        <f ca="1" t="shared" si="35"/>
      </c>
      <c r="R14" s="20">
        <f ca="1" t="shared" si="35"/>
      </c>
      <c r="S14" s="20">
        <f ca="1" t="shared" si="35"/>
      </c>
      <c r="T14" s="20">
        <f ca="1" t="shared" si="35"/>
      </c>
      <c r="U14" s="20">
        <f ca="1" t="shared" si="35"/>
      </c>
      <c r="V14" s="20">
        <f ca="1" t="shared" si="35"/>
      </c>
      <c r="W14" s="20">
        <f ca="1" t="shared" si="35"/>
      </c>
      <c r="X14" s="20">
        <f ca="1" t="shared" si="35"/>
      </c>
      <c r="Y14" s="20">
        <f ca="1" t="shared" si="35"/>
      </c>
      <c r="Z14" s="20">
        <f ca="1" t="shared" si="35"/>
      </c>
      <c r="AA14" s="20">
        <f ca="1" t="shared" si="35"/>
      </c>
      <c r="AB14" s="20">
        <f ca="1" t="shared" si="35"/>
      </c>
      <c r="AC14" s="20">
        <f ca="1" t="shared" si="35"/>
      </c>
      <c r="AD14" s="20">
        <f ca="1" t="shared" si="35"/>
      </c>
      <c r="AE14" s="20">
        <f ca="1" t="shared" si="35"/>
      </c>
      <c r="AF14" s="20">
        <f ca="1" t="shared" si="35"/>
      </c>
      <c r="AG14" s="20">
        <f ca="1" t="shared" si="35"/>
      </c>
      <c r="AH14" s="20">
        <f ca="1" t="shared" si="35"/>
      </c>
      <c r="AI14" s="20">
        <f ca="1" t="shared" si="35"/>
      </c>
      <c r="AJ14" s="20">
        <f ca="1" t="shared" si="35"/>
      </c>
      <c r="AK14" s="20">
        <f ca="1" t="shared" si="35"/>
      </c>
      <c r="AL14" s="20">
        <f ca="1" t="shared" si="35"/>
      </c>
      <c r="AM14" s="20">
        <f ca="1" t="shared" si="35"/>
      </c>
      <c r="AN14" s="20">
        <f ca="1" t="shared" si="35"/>
      </c>
      <c r="AO14" s="20">
        <f ca="1" t="shared" si="35"/>
      </c>
      <c r="AP14" s="20">
        <f ca="1" t="shared" si="35"/>
      </c>
      <c r="AQ14" s="20">
        <f ca="1" t="shared" si="35"/>
      </c>
      <c r="AR14" s="20">
        <f aca="true" ca="1" t="shared" si="36" ref="AR14:BW14">IF($J11&gt;0,INT(((RAND()+RAND()+RAND()+RAND()+RAND()+RAND()+RAND()+RAND()+RAND()+RAND()+RAND()-5.5)*s+m)*100)/100,"")</f>
      </c>
      <c r="AS14" s="20">
        <f ca="1" t="shared" si="36"/>
      </c>
      <c r="AT14" s="20">
        <f ca="1" t="shared" si="36"/>
      </c>
      <c r="AU14" s="20">
        <f ca="1" t="shared" si="36"/>
      </c>
      <c r="AV14" s="20">
        <f ca="1" t="shared" si="36"/>
      </c>
      <c r="AW14" s="20">
        <f ca="1" t="shared" si="36"/>
      </c>
      <c r="AX14" s="20">
        <f ca="1" t="shared" si="36"/>
      </c>
      <c r="AY14" s="20">
        <f ca="1" t="shared" si="36"/>
      </c>
      <c r="AZ14" s="20">
        <f ca="1" t="shared" si="36"/>
      </c>
      <c r="BA14" s="20">
        <f ca="1" t="shared" si="36"/>
      </c>
      <c r="BB14" s="20">
        <f ca="1" t="shared" si="36"/>
      </c>
      <c r="BC14" s="20">
        <f ca="1" t="shared" si="36"/>
      </c>
      <c r="BD14" s="20">
        <f ca="1" t="shared" si="36"/>
      </c>
      <c r="BE14" s="20">
        <f ca="1" t="shared" si="36"/>
      </c>
      <c r="BF14" s="20">
        <f ca="1" t="shared" si="36"/>
      </c>
      <c r="BG14" s="20">
        <f ca="1" t="shared" si="36"/>
      </c>
      <c r="BH14" s="20">
        <f ca="1" t="shared" si="36"/>
      </c>
      <c r="BI14" s="20">
        <f ca="1" t="shared" si="36"/>
      </c>
      <c r="BJ14" s="20">
        <f ca="1" t="shared" si="36"/>
      </c>
      <c r="BK14" s="20">
        <f ca="1" t="shared" si="36"/>
      </c>
      <c r="BL14" s="20">
        <f ca="1" t="shared" si="36"/>
      </c>
      <c r="BM14" s="20">
        <f ca="1" t="shared" si="36"/>
      </c>
      <c r="BN14" s="20">
        <f ca="1" t="shared" si="36"/>
      </c>
      <c r="BO14" s="20">
        <f ca="1" t="shared" si="36"/>
      </c>
      <c r="BP14" s="20">
        <f ca="1" t="shared" si="36"/>
      </c>
      <c r="BQ14" s="20">
        <f ca="1" t="shared" si="36"/>
      </c>
      <c r="BR14" s="20">
        <f ca="1" t="shared" si="36"/>
      </c>
      <c r="BS14" s="20">
        <f ca="1" t="shared" si="36"/>
      </c>
      <c r="BT14" s="20">
        <f ca="1" t="shared" si="36"/>
      </c>
      <c r="BU14" s="20">
        <f ca="1" t="shared" si="36"/>
      </c>
      <c r="BV14" s="20">
        <f ca="1" t="shared" si="36"/>
      </c>
      <c r="BW14" s="20">
        <f ca="1" t="shared" si="36"/>
      </c>
      <c r="BX14" s="20">
        <f aca="true" ca="1" t="shared" si="37" ref="BX14:DG14">IF($J11&gt;0,INT(((RAND()+RAND()+RAND()+RAND()+RAND()+RAND()+RAND()+RAND()+RAND()+RAND()+RAND()-5.5)*s+m)*100)/100,"")</f>
      </c>
      <c r="BY14" s="20">
        <f ca="1" t="shared" si="37"/>
      </c>
      <c r="BZ14" s="20">
        <f ca="1" t="shared" si="37"/>
      </c>
      <c r="CA14" s="20">
        <f ca="1" t="shared" si="37"/>
      </c>
      <c r="CB14" s="20">
        <f ca="1" t="shared" si="37"/>
      </c>
      <c r="CC14" s="20">
        <f ca="1" t="shared" si="37"/>
      </c>
      <c r="CD14" s="20">
        <f ca="1" t="shared" si="37"/>
      </c>
      <c r="CE14" s="20">
        <f ca="1" t="shared" si="37"/>
      </c>
      <c r="CF14" s="20">
        <f ca="1" t="shared" si="37"/>
      </c>
      <c r="CG14" s="20">
        <f ca="1" t="shared" si="37"/>
      </c>
      <c r="CH14" s="20">
        <f ca="1" t="shared" si="37"/>
      </c>
      <c r="CI14" s="20">
        <f ca="1" t="shared" si="37"/>
      </c>
      <c r="CJ14" s="20">
        <f ca="1" t="shared" si="37"/>
      </c>
      <c r="CK14" s="20">
        <f ca="1" t="shared" si="37"/>
      </c>
      <c r="CL14" s="20">
        <f ca="1" t="shared" si="37"/>
      </c>
      <c r="CM14" s="20">
        <f ca="1" t="shared" si="37"/>
      </c>
      <c r="CN14" s="20">
        <f ca="1" t="shared" si="37"/>
      </c>
      <c r="CO14" s="20">
        <f ca="1" t="shared" si="37"/>
      </c>
      <c r="CP14" s="20">
        <f ca="1" t="shared" si="37"/>
      </c>
      <c r="CQ14" s="20">
        <f ca="1" t="shared" si="37"/>
      </c>
      <c r="CR14" s="20">
        <f ca="1" t="shared" si="37"/>
      </c>
      <c r="CS14" s="20">
        <f ca="1" t="shared" si="37"/>
      </c>
      <c r="CT14" s="20">
        <f ca="1" t="shared" si="37"/>
      </c>
      <c r="CU14" s="20">
        <f ca="1" t="shared" si="37"/>
      </c>
      <c r="CV14" s="20">
        <f ca="1" t="shared" si="37"/>
      </c>
      <c r="CW14" s="20">
        <f ca="1" t="shared" si="37"/>
      </c>
      <c r="CX14" s="20">
        <f ca="1" t="shared" si="37"/>
      </c>
      <c r="CY14" s="20">
        <f ca="1" t="shared" si="37"/>
      </c>
      <c r="CZ14" s="20">
        <f ca="1" t="shared" si="37"/>
      </c>
      <c r="DA14" s="20">
        <f ca="1" t="shared" si="37"/>
      </c>
      <c r="DB14" s="20">
        <f ca="1" t="shared" si="37"/>
      </c>
      <c r="DC14" s="20">
        <f ca="1" t="shared" si="37"/>
      </c>
      <c r="DD14" s="20">
        <f ca="1" t="shared" si="37"/>
      </c>
      <c r="DE14" s="20">
        <f ca="1" t="shared" si="37"/>
      </c>
      <c r="DF14" s="20">
        <f ca="1" t="shared" si="37"/>
      </c>
      <c r="DG14" s="20">
        <f ca="1" t="shared" si="37"/>
      </c>
    </row>
    <row r="15" spans="9:111" ht="24.75" customHeight="1">
      <c r="I15" s="8"/>
      <c r="J15" s="9">
        <f t="shared" si="4"/>
        <v>0</v>
      </c>
      <c r="K15" s="50">
        <f ca="1" t="shared" si="0"/>
      </c>
      <c r="L15" s="20">
        <f aca="true" ca="1" t="shared" si="38" ref="L15:AQ15">IF($J12&gt;0,INT(((RAND()+RAND()+RAND()+RAND()+RAND()+RAND()+RAND()+RAND()+RAND()+RAND()+RAND()-5.5)*s+m)*100)/100,"")</f>
      </c>
      <c r="M15" s="20">
        <f ca="1" t="shared" si="38"/>
      </c>
      <c r="N15" s="20">
        <f ca="1" t="shared" si="38"/>
      </c>
      <c r="O15" s="20">
        <f ca="1" t="shared" si="38"/>
      </c>
      <c r="P15" s="20">
        <f ca="1" t="shared" si="38"/>
      </c>
      <c r="Q15" s="20">
        <f ca="1" t="shared" si="38"/>
      </c>
      <c r="R15" s="20">
        <f ca="1" t="shared" si="38"/>
      </c>
      <c r="S15" s="20">
        <f ca="1" t="shared" si="38"/>
      </c>
      <c r="T15" s="20">
        <f ca="1" t="shared" si="38"/>
      </c>
      <c r="U15" s="20">
        <f ca="1" t="shared" si="38"/>
      </c>
      <c r="V15" s="20">
        <f ca="1" t="shared" si="38"/>
      </c>
      <c r="W15" s="20">
        <f ca="1" t="shared" si="38"/>
      </c>
      <c r="X15" s="20">
        <f ca="1" t="shared" si="38"/>
      </c>
      <c r="Y15" s="20">
        <f ca="1" t="shared" si="38"/>
      </c>
      <c r="Z15" s="20">
        <f ca="1" t="shared" si="38"/>
      </c>
      <c r="AA15" s="20">
        <f ca="1" t="shared" si="38"/>
      </c>
      <c r="AB15" s="20">
        <f ca="1" t="shared" si="38"/>
      </c>
      <c r="AC15" s="20">
        <f ca="1" t="shared" si="38"/>
      </c>
      <c r="AD15" s="20">
        <f ca="1" t="shared" si="38"/>
      </c>
      <c r="AE15" s="20">
        <f ca="1" t="shared" si="38"/>
      </c>
      <c r="AF15" s="20">
        <f ca="1" t="shared" si="38"/>
      </c>
      <c r="AG15" s="20">
        <f ca="1" t="shared" si="38"/>
      </c>
      <c r="AH15" s="20">
        <f ca="1" t="shared" si="38"/>
      </c>
      <c r="AI15" s="20">
        <f ca="1" t="shared" si="38"/>
      </c>
      <c r="AJ15" s="20">
        <f ca="1" t="shared" si="38"/>
      </c>
      <c r="AK15" s="20">
        <f ca="1" t="shared" si="38"/>
      </c>
      <c r="AL15" s="20">
        <f ca="1" t="shared" si="38"/>
      </c>
      <c r="AM15" s="20">
        <f ca="1" t="shared" si="38"/>
      </c>
      <c r="AN15" s="20">
        <f ca="1" t="shared" si="38"/>
      </c>
      <c r="AO15" s="20">
        <f ca="1" t="shared" si="38"/>
      </c>
      <c r="AP15" s="20">
        <f ca="1" t="shared" si="38"/>
      </c>
      <c r="AQ15" s="20">
        <f ca="1" t="shared" si="38"/>
      </c>
      <c r="AR15" s="20">
        <f aca="true" ca="1" t="shared" si="39" ref="AR15:BW15">IF($J12&gt;0,INT(((RAND()+RAND()+RAND()+RAND()+RAND()+RAND()+RAND()+RAND()+RAND()+RAND()+RAND()-5.5)*s+m)*100)/100,"")</f>
      </c>
      <c r="AS15" s="20">
        <f ca="1" t="shared" si="39"/>
      </c>
      <c r="AT15" s="20">
        <f ca="1" t="shared" si="39"/>
      </c>
      <c r="AU15" s="20">
        <f ca="1" t="shared" si="39"/>
      </c>
      <c r="AV15" s="20">
        <f ca="1" t="shared" si="39"/>
      </c>
      <c r="AW15" s="20">
        <f ca="1" t="shared" si="39"/>
      </c>
      <c r="AX15" s="20">
        <f ca="1" t="shared" si="39"/>
      </c>
      <c r="AY15" s="20">
        <f ca="1" t="shared" si="39"/>
      </c>
      <c r="AZ15" s="20">
        <f ca="1" t="shared" si="39"/>
      </c>
      <c r="BA15" s="20">
        <f ca="1" t="shared" si="39"/>
      </c>
      <c r="BB15" s="20">
        <f ca="1" t="shared" si="39"/>
      </c>
      <c r="BC15" s="20">
        <f ca="1" t="shared" si="39"/>
      </c>
      <c r="BD15" s="20">
        <f ca="1" t="shared" si="39"/>
      </c>
      <c r="BE15" s="20">
        <f ca="1" t="shared" si="39"/>
      </c>
      <c r="BF15" s="20">
        <f ca="1" t="shared" si="39"/>
      </c>
      <c r="BG15" s="20">
        <f ca="1" t="shared" si="39"/>
      </c>
      <c r="BH15" s="20">
        <f ca="1" t="shared" si="39"/>
      </c>
      <c r="BI15" s="20">
        <f ca="1" t="shared" si="39"/>
      </c>
      <c r="BJ15" s="20">
        <f ca="1" t="shared" si="39"/>
      </c>
      <c r="BK15" s="20">
        <f ca="1" t="shared" si="39"/>
      </c>
      <c r="BL15" s="20">
        <f ca="1" t="shared" si="39"/>
      </c>
      <c r="BM15" s="20">
        <f ca="1" t="shared" si="39"/>
      </c>
      <c r="BN15" s="20">
        <f ca="1" t="shared" si="39"/>
      </c>
      <c r="BO15" s="20">
        <f ca="1" t="shared" si="39"/>
      </c>
      <c r="BP15" s="20">
        <f ca="1" t="shared" si="39"/>
      </c>
      <c r="BQ15" s="20">
        <f ca="1" t="shared" si="39"/>
      </c>
      <c r="BR15" s="20">
        <f ca="1" t="shared" si="39"/>
      </c>
      <c r="BS15" s="20">
        <f ca="1" t="shared" si="39"/>
      </c>
      <c r="BT15" s="20">
        <f ca="1" t="shared" si="39"/>
      </c>
      <c r="BU15" s="20">
        <f ca="1" t="shared" si="39"/>
      </c>
      <c r="BV15" s="20">
        <f ca="1" t="shared" si="39"/>
      </c>
      <c r="BW15" s="20">
        <f ca="1" t="shared" si="39"/>
      </c>
      <c r="BX15" s="20">
        <f aca="true" ca="1" t="shared" si="40" ref="BX15:DG15">IF($J12&gt;0,INT(((RAND()+RAND()+RAND()+RAND()+RAND()+RAND()+RAND()+RAND()+RAND()+RAND()+RAND()-5.5)*s+m)*100)/100,"")</f>
      </c>
      <c r="BY15" s="20">
        <f ca="1" t="shared" si="40"/>
      </c>
      <c r="BZ15" s="20">
        <f ca="1" t="shared" si="40"/>
      </c>
      <c r="CA15" s="20">
        <f ca="1" t="shared" si="40"/>
      </c>
      <c r="CB15" s="20">
        <f ca="1" t="shared" si="40"/>
      </c>
      <c r="CC15" s="20">
        <f ca="1" t="shared" si="40"/>
      </c>
      <c r="CD15" s="20">
        <f ca="1" t="shared" si="40"/>
      </c>
      <c r="CE15" s="20">
        <f ca="1" t="shared" si="40"/>
      </c>
      <c r="CF15" s="20">
        <f ca="1" t="shared" si="40"/>
      </c>
      <c r="CG15" s="20">
        <f ca="1" t="shared" si="40"/>
      </c>
      <c r="CH15" s="20">
        <f ca="1" t="shared" si="40"/>
      </c>
      <c r="CI15" s="20">
        <f ca="1" t="shared" si="40"/>
      </c>
      <c r="CJ15" s="20">
        <f ca="1" t="shared" si="40"/>
      </c>
      <c r="CK15" s="20">
        <f ca="1" t="shared" si="40"/>
      </c>
      <c r="CL15" s="20">
        <f ca="1" t="shared" si="40"/>
      </c>
      <c r="CM15" s="20">
        <f ca="1" t="shared" si="40"/>
      </c>
      <c r="CN15" s="20">
        <f ca="1" t="shared" si="40"/>
      </c>
      <c r="CO15" s="20">
        <f ca="1" t="shared" si="40"/>
      </c>
      <c r="CP15" s="20">
        <f ca="1" t="shared" si="40"/>
      </c>
      <c r="CQ15" s="20">
        <f ca="1" t="shared" si="40"/>
      </c>
      <c r="CR15" s="20">
        <f ca="1" t="shared" si="40"/>
      </c>
      <c r="CS15" s="20">
        <f ca="1" t="shared" si="40"/>
      </c>
      <c r="CT15" s="20">
        <f ca="1" t="shared" si="40"/>
      </c>
      <c r="CU15" s="20">
        <f ca="1" t="shared" si="40"/>
      </c>
      <c r="CV15" s="20">
        <f ca="1" t="shared" si="40"/>
      </c>
      <c r="CW15" s="20">
        <f ca="1" t="shared" si="40"/>
      </c>
      <c r="CX15" s="20">
        <f ca="1" t="shared" si="40"/>
      </c>
      <c r="CY15" s="20">
        <f ca="1" t="shared" si="40"/>
      </c>
      <c r="CZ15" s="20">
        <f ca="1" t="shared" si="40"/>
      </c>
      <c r="DA15" s="20">
        <f ca="1" t="shared" si="40"/>
      </c>
      <c r="DB15" s="20">
        <f ca="1" t="shared" si="40"/>
      </c>
      <c r="DC15" s="20">
        <f ca="1" t="shared" si="40"/>
      </c>
      <c r="DD15" s="20">
        <f ca="1" t="shared" si="40"/>
      </c>
      <c r="DE15" s="20">
        <f ca="1" t="shared" si="40"/>
      </c>
      <c r="DF15" s="20">
        <f ca="1" t="shared" si="40"/>
      </c>
      <c r="DG15" s="20">
        <f ca="1" t="shared" si="40"/>
      </c>
    </row>
    <row r="16" spans="10:111" ht="24.75" customHeight="1">
      <c r="J16" s="9">
        <f t="shared" si="4"/>
        <v>0</v>
      </c>
      <c r="K16" s="50">
        <f ca="1" t="shared" si="0"/>
      </c>
      <c r="L16" s="20">
        <f aca="true" ca="1" t="shared" si="41" ref="L16:AQ16">IF($J13&gt;0,INT(((RAND()+RAND()+RAND()+RAND()+RAND()+RAND()+RAND()+RAND()+RAND()+RAND()+RAND()-5.5)*s+m)*100)/100,"")</f>
      </c>
      <c r="M16" s="20">
        <f ca="1" t="shared" si="41"/>
      </c>
      <c r="N16" s="20">
        <f ca="1" t="shared" si="41"/>
      </c>
      <c r="O16" s="20">
        <f ca="1" t="shared" si="41"/>
      </c>
      <c r="P16" s="20">
        <f ca="1" t="shared" si="41"/>
      </c>
      <c r="Q16" s="20">
        <f ca="1" t="shared" si="41"/>
      </c>
      <c r="R16" s="20">
        <f ca="1" t="shared" si="41"/>
      </c>
      <c r="S16" s="20">
        <f ca="1" t="shared" si="41"/>
      </c>
      <c r="T16" s="20">
        <f ca="1" t="shared" si="41"/>
      </c>
      <c r="U16" s="20">
        <f ca="1" t="shared" si="41"/>
      </c>
      <c r="V16" s="20">
        <f ca="1" t="shared" si="41"/>
      </c>
      <c r="W16" s="20">
        <f ca="1" t="shared" si="41"/>
      </c>
      <c r="X16" s="20">
        <f ca="1" t="shared" si="41"/>
      </c>
      <c r="Y16" s="20">
        <f ca="1" t="shared" si="41"/>
      </c>
      <c r="Z16" s="20">
        <f ca="1" t="shared" si="41"/>
      </c>
      <c r="AA16" s="20">
        <f ca="1" t="shared" si="41"/>
      </c>
      <c r="AB16" s="20">
        <f ca="1" t="shared" si="41"/>
      </c>
      <c r="AC16" s="20">
        <f ca="1" t="shared" si="41"/>
      </c>
      <c r="AD16" s="20">
        <f ca="1" t="shared" si="41"/>
      </c>
      <c r="AE16" s="20">
        <f ca="1" t="shared" si="41"/>
      </c>
      <c r="AF16" s="20">
        <f ca="1" t="shared" si="41"/>
      </c>
      <c r="AG16" s="20">
        <f ca="1" t="shared" si="41"/>
      </c>
      <c r="AH16" s="20">
        <f ca="1" t="shared" si="41"/>
      </c>
      <c r="AI16" s="20">
        <f ca="1" t="shared" si="41"/>
      </c>
      <c r="AJ16" s="20">
        <f ca="1" t="shared" si="41"/>
      </c>
      <c r="AK16" s="20">
        <f ca="1" t="shared" si="41"/>
      </c>
      <c r="AL16" s="20">
        <f ca="1" t="shared" si="41"/>
      </c>
      <c r="AM16" s="20">
        <f ca="1" t="shared" si="41"/>
      </c>
      <c r="AN16" s="20">
        <f ca="1" t="shared" si="41"/>
      </c>
      <c r="AO16" s="20">
        <f ca="1" t="shared" si="41"/>
      </c>
      <c r="AP16" s="20">
        <f ca="1" t="shared" si="41"/>
      </c>
      <c r="AQ16" s="20">
        <f ca="1" t="shared" si="41"/>
      </c>
      <c r="AR16" s="20">
        <f aca="true" ca="1" t="shared" si="42" ref="AR16:BW16">IF($J13&gt;0,INT(((RAND()+RAND()+RAND()+RAND()+RAND()+RAND()+RAND()+RAND()+RAND()+RAND()+RAND()-5.5)*s+m)*100)/100,"")</f>
      </c>
      <c r="AS16" s="20">
        <f ca="1" t="shared" si="42"/>
      </c>
      <c r="AT16" s="20">
        <f ca="1" t="shared" si="42"/>
      </c>
      <c r="AU16" s="20">
        <f ca="1" t="shared" si="42"/>
      </c>
      <c r="AV16" s="20">
        <f ca="1" t="shared" si="42"/>
      </c>
      <c r="AW16" s="20">
        <f ca="1" t="shared" si="42"/>
      </c>
      <c r="AX16" s="20">
        <f ca="1" t="shared" si="42"/>
      </c>
      <c r="AY16" s="20">
        <f ca="1" t="shared" si="42"/>
      </c>
      <c r="AZ16" s="20">
        <f ca="1" t="shared" si="42"/>
      </c>
      <c r="BA16" s="20">
        <f ca="1" t="shared" si="42"/>
      </c>
      <c r="BB16" s="20">
        <f ca="1" t="shared" si="42"/>
      </c>
      <c r="BC16" s="20">
        <f ca="1" t="shared" si="42"/>
      </c>
      <c r="BD16" s="20">
        <f ca="1" t="shared" si="42"/>
      </c>
      <c r="BE16" s="20">
        <f ca="1" t="shared" si="42"/>
      </c>
      <c r="BF16" s="20">
        <f ca="1" t="shared" si="42"/>
      </c>
      <c r="BG16" s="20">
        <f ca="1" t="shared" si="42"/>
      </c>
      <c r="BH16" s="20">
        <f ca="1" t="shared" si="42"/>
      </c>
      <c r="BI16" s="20">
        <f ca="1" t="shared" si="42"/>
      </c>
      <c r="BJ16" s="20">
        <f ca="1" t="shared" si="42"/>
      </c>
      <c r="BK16" s="20">
        <f ca="1" t="shared" si="42"/>
      </c>
      <c r="BL16" s="20">
        <f ca="1" t="shared" si="42"/>
      </c>
      <c r="BM16" s="20">
        <f ca="1" t="shared" si="42"/>
      </c>
      <c r="BN16" s="20">
        <f ca="1" t="shared" si="42"/>
      </c>
      <c r="BO16" s="20">
        <f ca="1" t="shared" si="42"/>
      </c>
      <c r="BP16" s="20">
        <f ca="1" t="shared" si="42"/>
      </c>
      <c r="BQ16" s="20">
        <f ca="1" t="shared" si="42"/>
      </c>
      <c r="BR16" s="20">
        <f ca="1" t="shared" si="42"/>
      </c>
      <c r="BS16" s="20">
        <f ca="1" t="shared" si="42"/>
      </c>
      <c r="BT16" s="20">
        <f ca="1" t="shared" si="42"/>
      </c>
      <c r="BU16" s="20">
        <f ca="1" t="shared" si="42"/>
      </c>
      <c r="BV16" s="20">
        <f ca="1" t="shared" si="42"/>
      </c>
      <c r="BW16" s="20">
        <f ca="1" t="shared" si="42"/>
      </c>
      <c r="BX16" s="20">
        <f aca="true" ca="1" t="shared" si="43" ref="BX16:DG16">IF($J13&gt;0,INT(((RAND()+RAND()+RAND()+RAND()+RAND()+RAND()+RAND()+RAND()+RAND()+RAND()+RAND()-5.5)*s+m)*100)/100,"")</f>
      </c>
      <c r="BY16" s="20">
        <f ca="1" t="shared" si="43"/>
      </c>
      <c r="BZ16" s="20">
        <f ca="1" t="shared" si="43"/>
      </c>
      <c r="CA16" s="20">
        <f ca="1" t="shared" si="43"/>
      </c>
      <c r="CB16" s="20">
        <f ca="1" t="shared" si="43"/>
      </c>
      <c r="CC16" s="20">
        <f ca="1" t="shared" si="43"/>
      </c>
      <c r="CD16" s="20">
        <f ca="1" t="shared" si="43"/>
      </c>
      <c r="CE16" s="20">
        <f ca="1" t="shared" si="43"/>
      </c>
      <c r="CF16" s="20">
        <f ca="1" t="shared" si="43"/>
      </c>
      <c r="CG16" s="20">
        <f ca="1" t="shared" si="43"/>
      </c>
      <c r="CH16" s="20">
        <f ca="1" t="shared" si="43"/>
      </c>
      <c r="CI16" s="20">
        <f ca="1" t="shared" si="43"/>
      </c>
      <c r="CJ16" s="20">
        <f ca="1" t="shared" si="43"/>
      </c>
      <c r="CK16" s="20">
        <f ca="1" t="shared" si="43"/>
      </c>
      <c r="CL16" s="20">
        <f ca="1" t="shared" si="43"/>
      </c>
      <c r="CM16" s="20">
        <f ca="1" t="shared" si="43"/>
      </c>
      <c r="CN16" s="20">
        <f ca="1" t="shared" si="43"/>
      </c>
      <c r="CO16" s="20">
        <f ca="1" t="shared" si="43"/>
      </c>
      <c r="CP16" s="20">
        <f ca="1" t="shared" si="43"/>
      </c>
      <c r="CQ16" s="20">
        <f ca="1" t="shared" si="43"/>
      </c>
      <c r="CR16" s="20">
        <f ca="1" t="shared" si="43"/>
      </c>
      <c r="CS16" s="20">
        <f ca="1" t="shared" si="43"/>
      </c>
      <c r="CT16" s="20">
        <f ca="1" t="shared" si="43"/>
      </c>
      <c r="CU16" s="20">
        <f ca="1" t="shared" si="43"/>
      </c>
      <c r="CV16" s="20">
        <f ca="1" t="shared" si="43"/>
      </c>
      <c r="CW16" s="20">
        <f ca="1" t="shared" si="43"/>
      </c>
      <c r="CX16" s="20">
        <f ca="1" t="shared" si="43"/>
      </c>
      <c r="CY16" s="20">
        <f ca="1" t="shared" si="43"/>
      </c>
      <c r="CZ16" s="20">
        <f ca="1" t="shared" si="43"/>
      </c>
      <c r="DA16" s="20">
        <f ca="1" t="shared" si="43"/>
      </c>
      <c r="DB16" s="20">
        <f ca="1" t="shared" si="43"/>
      </c>
      <c r="DC16" s="20">
        <f ca="1" t="shared" si="43"/>
      </c>
      <c r="DD16" s="20">
        <f ca="1" t="shared" si="43"/>
      </c>
      <c r="DE16" s="20">
        <f ca="1" t="shared" si="43"/>
      </c>
      <c r="DF16" s="20">
        <f ca="1" t="shared" si="43"/>
      </c>
      <c r="DG16" s="20">
        <f ca="1" t="shared" si="43"/>
      </c>
    </row>
    <row r="17" spans="7:111" ht="24.75" customHeight="1">
      <c r="G17" s="9"/>
      <c r="H17" s="10"/>
      <c r="J17" s="9">
        <f t="shared" si="4"/>
        <v>0</v>
      </c>
      <c r="K17" s="50">
        <f ca="1" t="shared" si="0"/>
      </c>
      <c r="L17" s="20">
        <f aca="true" ca="1" t="shared" si="44" ref="L17:AQ17">IF($J14&gt;0,INT(((RAND()+RAND()+RAND()+RAND()+RAND()+RAND()+RAND()+RAND()+RAND()+RAND()+RAND()-5.5)*s+m)*100)/100,"")</f>
      </c>
      <c r="M17" s="20">
        <f ca="1" t="shared" si="44"/>
      </c>
      <c r="N17" s="20">
        <f ca="1" t="shared" si="44"/>
      </c>
      <c r="O17" s="20">
        <f ca="1" t="shared" si="44"/>
      </c>
      <c r="P17" s="20">
        <f ca="1" t="shared" si="44"/>
      </c>
      <c r="Q17" s="20">
        <f ca="1" t="shared" si="44"/>
      </c>
      <c r="R17" s="20">
        <f ca="1" t="shared" si="44"/>
      </c>
      <c r="S17" s="20">
        <f ca="1" t="shared" si="44"/>
      </c>
      <c r="T17" s="20">
        <f ca="1" t="shared" si="44"/>
      </c>
      <c r="U17" s="20">
        <f ca="1" t="shared" si="44"/>
      </c>
      <c r="V17" s="20">
        <f ca="1" t="shared" si="44"/>
      </c>
      <c r="W17" s="20">
        <f ca="1" t="shared" si="44"/>
      </c>
      <c r="X17" s="20">
        <f ca="1" t="shared" si="44"/>
      </c>
      <c r="Y17" s="20">
        <f ca="1" t="shared" si="44"/>
      </c>
      <c r="Z17" s="20">
        <f ca="1" t="shared" si="44"/>
      </c>
      <c r="AA17" s="20">
        <f ca="1" t="shared" si="44"/>
      </c>
      <c r="AB17" s="20">
        <f ca="1" t="shared" si="44"/>
      </c>
      <c r="AC17" s="20">
        <f ca="1" t="shared" si="44"/>
      </c>
      <c r="AD17" s="20">
        <f ca="1" t="shared" si="44"/>
      </c>
      <c r="AE17" s="20">
        <f ca="1" t="shared" si="44"/>
      </c>
      <c r="AF17" s="20">
        <f ca="1" t="shared" si="44"/>
      </c>
      <c r="AG17" s="20">
        <f ca="1" t="shared" si="44"/>
      </c>
      <c r="AH17" s="20">
        <f ca="1" t="shared" si="44"/>
      </c>
      <c r="AI17" s="20">
        <f ca="1" t="shared" si="44"/>
      </c>
      <c r="AJ17" s="20">
        <f ca="1" t="shared" si="44"/>
      </c>
      <c r="AK17" s="20">
        <f ca="1" t="shared" si="44"/>
      </c>
      <c r="AL17" s="20">
        <f ca="1" t="shared" si="44"/>
      </c>
      <c r="AM17" s="20">
        <f ca="1" t="shared" si="44"/>
      </c>
      <c r="AN17" s="20">
        <f ca="1" t="shared" si="44"/>
      </c>
      <c r="AO17" s="20">
        <f ca="1" t="shared" si="44"/>
      </c>
      <c r="AP17" s="20">
        <f ca="1" t="shared" si="44"/>
      </c>
      <c r="AQ17" s="20">
        <f ca="1" t="shared" si="44"/>
      </c>
      <c r="AR17" s="20">
        <f aca="true" ca="1" t="shared" si="45" ref="AR17:BW17">IF($J14&gt;0,INT(((RAND()+RAND()+RAND()+RAND()+RAND()+RAND()+RAND()+RAND()+RAND()+RAND()+RAND()-5.5)*s+m)*100)/100,"")</f>
      </c>
      <c r="AS17" s="20">
        <f ca="1" t="shared" si="45"/>
      </c>
      <c r="AT17" s="20">
        <f ca="1" t="shared" si="45"/>
      </c>
      <c r="AU17" s="20">
        <f ca="1" t="shared" si="45"/>
      </c>
      <c r="AV17" s="20">
        <f ca="1" t="shared" si="45"/>
      </c>
      <c r="AW17" s="20">
        <f ca="1" t="shared" si="45"/>
      </c>
      <c r="AX17" s="20">
        <f ca="1" t="shared" si="45"/>
      </c>
      <c r="AY17" s="20">
        <f ca="1" t="shared" si="45"/>
      </c>
      <c r="AZ17" s="20">
        <f ca="1" t="shared" si="45"/>
      </c>
      <c r="BA17" s="20">
        <f ca="1" t="shared" si="45"/>
      </c>
      <c r="BB17" s="20">
        <f ca="1" t="shared" si="45"/>
      </c>
      <c r="BC17" s="20">
        <f ca="1" t="shared" si="45"/>
      </c>
      <c r="BD17" s="20">
        <f ca="1" t="shared" si="45"/>
      </c>
      <c r="BE17" s="20">
        <f ca="1" t="shared" si="45"/>
      </c>
      <c r="BF17" s="20">
        <f ca="1" t="shared" si="45"/>
      </c>
      <c r="BG17" s="20">
        <f ca="1" t="shared" si="45"/>
      </c>
      <c r="BH17" s="20">
        <f ca="1" t="shared" si="45"/>
      </c>
      <c r="BI17" s="20">
        <f ca="1" t="shared" si="45"/>
      </c>
      <c r="BJ17" s="20">
        <f ca="1" t="shared" si="45"/>
      </c>
      <c r="BK17" s="20">
        <f ca="1" t="shared" si="45"/>
      </c>
      <c r="BL17" s="20">
        <f ca="1" t="shared" si="45"/>
      </c>
      <c r="BM17" s="20">
        <f ca="1" t="shared" si="45"/>
      </c>
      <c r="BN17" s="20">
        <f ca="1" t="shared" si="45"/>
      </c>
      <c r="BO17" s="20">
        <f ca="1" t="shared" si="45"/>
      </c>
      <c r="BP17" s="20">
        <f ca="1" t="shared" si="45"/>
      </c>
      <c r="BQ17" s="20">
        <f ca="1" t="shared" si="45"/>
      </c>
      <c r="BR17" s="20">
        <f ca="1" t="shared" si="45"/>
      </c>
      <c r="BS17" s="20">
        <f ca="1" t="shared" si="45"/>
      </c>
      <c r="BT17" s="20">
        <f ca="1" t="shared" si="45"/>
      </c>
      <c r="BU17" s="20">
        <f ca="1" t="shared" si="45"/>
      </c>
      <c r="BV17" s="20">
        <f ca="1" t="shared" si="45"/>
      </c>
      <c r="BW17" s="20">
        <f ca="1" t="shared" si="45"/>
      </c>
      <c r="BX17" s="20">
        <f aca="true" ca="1" t="shared" si="46" ref="BX17:DG17">IF($J14&gt;0,INT(((RAND()+RAND()+RAND()+RAND()+RAND()+RAND()+RAND()+RAND()+RAND()+RAND()+RAND()-5.5)*s+m)*100)/100,"")</f>
      </c>
      <c r="BY17" s="20">
        <f ca="1" t="shared" si="46"/>
      </c>
      <c r="BZ17" s="20">
        <f ca="1" t="shared" si="46"/>
      </c>
      <c r="CA17" s="20">
        <f ca="1" t="shared" si="46"/>
      </c>
      <c r="CB17" s="20">
        <f ca="1" t="shared" si="46"/>
      </c>
      <c r="CC17" s="20">
        <f ca="1" t="shared" si="46"/>
      </c>
      <c r="CD17" s="20">
        <f ca="1" t="shared" si="46"/>
      </c>
      <c r="CE17" s="20">
        <f ca="1" t="shared" si="46"/>
      </c>
      <c r="CF17" s="20">
        <f ca="1" t="shared" si="46"/>
      </c>
      <c r="CG17" s="20">
        <f ca="1" t="shared" si="46"/>
      </c>
      <c r="CH17" s="20">
        <f ca="1" t="shared" si="46"/>
      </c>
      <c r="CI17" s="20">
        <f ca="1" t="shared" si="46"/>
      </c>
      <c r="CJ17" s="20">
        <f ca="1" t="shared" si="46"/>
      </c>
      <c r="CK17" s="20">
        <f ca="1" t="shared" si="46"/>
      </c>
      <c r="CL17" s="20">
        <f ca="1" t="shared" si="46"/>
      </c>
      <c r="CM17" s="20">
        <f ca="1" t="shared" si="46"/>
      </c>
      <c r="CN17" s="20">
        <f ca="1" t="shared" si="46"/>
      </c>
      <c r="CO17" s="20">
        <f ca="1" t="shared" si="46"/>
      </c>
      <c r="CP17" s="20">
        <f ca="1" t="shared" si="46"/>
      </c>
      <c r="CQ17" s="20">
        <f ca="1" t="shared" si="46"/>
      </c>
      <c r="CR17" s="20">
        <f ca="1" t="shared" si="46"/>
      </c>
      <c r="CS17" s="20">
        <f ca="1" t="shared" si="46"/>
      </c>
      <c r="CT17" s="20">
        <f ca="1" t="shared" si="46"/>
      </c>
      <c r="CU17" s="20">
        <f ca="1" t="shared" si="46"/>
      </c>
      <c r="CV17" s="20">
        <f ca="1" t="shared" si="46"/>
      </c>
      <c r="CW17" s="20">
        <f ca="1" t="shared" si="46"/>
      </c>
      <c r="CX17" s="20">
        <f ca="1" t="shared" si="46"/>
      </c>
      <c r="CY17" s="20">
        <f ca="1" t="shared" si="46"/>
      </c>
      <c r="CZ17" s="20">
        <f ca="1" t="shared" si="46"/>
      </c>
      <c r="DA17" s="20">
        <f ca="1" t="shared" si="46"/>
      </c>
      <c r="DB17" s="20">
        <f ca="1" t="shared" si="46"/>
      </c>
      <c r="DC17" s="20">
        <f ca="1" t="shared" si="46"/>
      </c>
      <c r="DD17" s="20">
        <f ca="1" t="shared" si="46"/>
      </c>
      <c r="DE17" s="20">
        <f ca="1" t="shared" si="46"/>
      </c>
      <c r="DF17" s="20">
        <f ca="1" t="shared" si="46"/>
      </c>
      <c r="DG17" s="20">
        <f ca="1" t="shared" si="46"/>
      </c>
    </row>
    <row r="18" spans="3:116" s="8" customFormat="1" ht="30.75" customHeight="1" thickBot="1">
      <c r="C18" s="46" t="s">
        <v>14</v>
      </c>
      <c r="D18" s="46" t="s">
        <v>50</v>
      </c>
      <c r="E18" s="46" t="s">
        <v>38</v>
      </c>
      <c r="G18" s="8" t="s">
        <v>15</v>
      </c>
      <c r="I18" s="4"/>
      <c r="J18" s="9">
        <f t="shared" si="4"/>
        <v>0</v>
      </c>
      <c r="K18" s="50">
        <f ca="1" t="shared" si="0"/>
      </c>
      <c r="L18" s="19">
        <f aca="true" ca="1" t="shared" si="47" ref="L18:AQ18">IF($J15&gt;0,INT(((RAND()+RAND()+RAND()+RAND()+RAND()+RAND()+RAND()+RAND()+RAND()+RAND()+RAND()-5.5)*s+m)*100)/100,"")</f>
      </c>
      <c r="M18" s="19">
        <f ca="1" t="shared" si="47"/>
      </c>
      <c r="N18" s="19">
        <f ca="1" t="shared" si="47"/>
      </c>
      <c r="O18" s="19">
        <f ca="1" t="shared" si="47"/>
      </c>
      <c r="P18" s="19">
        <f ca="1" t="shared" si="47"/>
      </c>
      <c r="Q18" s="19">
        <f ca="1" t="shared" si="47"/>
      </c>
      <c r="R18" s="19">
        <f ca="1" t="shared" si="47"/>
      </c>
      <c r="S18" s="19">
        <f ca="1" t="shared" si="47"/>
      </c>
      <c r="T18" s="19">
        <f ca="1" t="shared" si="47"/>
      </c>
      <c r="U18" s="19">
        <f ca="1" t="shared" si="47"/>
      </c>
      <c r="V18" s="19">
        <f ca="1" t="shared" si="47"/>
      </c>
      <c r="W18" s="19">
        <f ca="1" t="shared" si="47"/>
      </c>
      <c r="X18" s="19">
        <f ca="1" t="shared" si="47"/>
      </c>
      <c r="Y18" s="19">
        <f ca="1" t="shared" si="47"/>
      </c>
      <c r="Z18" s="19">
        <f ca="1" t="shared" si="47"/>
      </c>
      <c r="AA18" s="19">
        <f ca="1" t="shared" si="47"/>
      </c>
      <c r="AB18" s="19">
        <f ca="1" t="shared" si="47"/>
      </c>
      <c r="AC18" s="19">
        <f ca="1" t="shared" si="47"/>
      </c>
      <c r="AD18" s="19">
        <f ca="1" t="shared" si="47"/>
      </c>
      <c r="AE18" s="19">
        <f ca="1" t="shared" si="47"/>
      </c>
      <c r="AF18" s="19">
        <f ca="1" t="shared" si="47"/>
      </c>
      <c r="AG18" s="19">
        <f ca="1" t="shared" si="47"/>
      </c>
      <c r="AH18" s="19">
        <f ca="1" t="shared" si="47"/>
      </c>
      <c r="AI18" s="19">
        <f ca="1" t="shared" si="47"/>
      </c>
      <c r="AJ18" s="19">
        <f ca="1" t="shared" si="47"/>
      </c>
      <c r="AK18" s="19">
        <f ca="1" t="shared" si="47"/>
      </c>
      <c r="AL18" s="19">
        <f ca="1" t="shared" si="47"/>
      </c>
      <c r="AM18" s="19">
        <f ca="1" t="shared" si="47"/>
      </c>
      <c r="AN18" s="19">
        <f ca="1" t="shared" si="47"/>
      </c>
      <c r="AO18" s="19">
        <f ca="1" t="shared" si="47"/>
      </c>
      <c r="AP18" s="19">
        <f ca="1" t="shared" si="47"/>
      </c>
      <c r="AQ18" s="19">
        <f ca="1" t="shared" si="47"/>
      </c>
      <c r="AR18" s="19">
        <f aca="true" ca="1" t="shared" si="48" ref="AR18:BW18">IF($J15&gt;0,INT(((RAND()+RAND()+RAND()+RAND()+RAND()+RAND()+RAND()+RAND()+RAND()+RAND()+RAND()-5.5)*s+m)*100)/100,"")</f>
      </c>
      <c r="AS18" s="19">
        <f ca="1" t="shared" si="48"/>
      </c>
      <c r="AT18" s="19">
        <f ca="1" t="shared" si="48"/>
      </c>
      <c r="AU18" s="19">
        <f ca="1" t="shared" si="48"/>
      </c>
      <c r="AV18" s="19">
        <f ca="1" t="shared" si="48"/>
      </c>
      <c r="AW18" s="19">
        <f ca="1" t="shared" si="48"/>
      </c>
      <c r="AX18" s="19">
        <f ca="1" t="shared" si="48"/>
      </c>
      <c r="AY18" s="19">
        <f ca="1" t="shared" si="48"/>
      </c>
      <c r="AZ18" s="19">
        <f ca="1" t="shared" si="48"/>
      </c>
      <c r="BA18" s="19">
        <f ca="1" t="shared" si="48"/>
      </c>
      <c r="BB18" s="19">
        <f ca="1" t="shared" si="48"/>
      </c>
      <c r="BC18" s="19">
        <f ca="1" t="shared" si="48"/>
      </c>
      <c r="BD18" s="19">
        <f ca="1" t="shared" si="48"/>
      </c>
      <c r="BE18" s="19">
        <f ca="1" t="shared" si="48"/>
      </c>
      <c r="BF18" s="19">
        <f ca="1" t="shared" si="48"/>
      </c>
      <c r="BG18" s="19">
        <f ca="1" t="shared" si="48"/>
      </c>
      <c r="BH18" s="19">
        <f ca="1" t="shared" si="48"/>
      </c>
      <c r="BI18" s="19">
        <f ca="1" t="shared" si="48"/>
      </c>
      <c r="BJ18" s="19">
        <f ca="1" t="shared" si="48"/>
      </c>
      <c r="BK18" s="19">
        <f ca="1" t="shared" si="48"/>
      </c>
      <c r="BL18" s="19">
        <f ca="1" t="shared" si="48"/>
      </c>
      <c r="BM18" s="19">
        <f ca="1" t="shared" si="48"/>
      </c>
      <c r="BN18" s="19">
        <f ca="1" t="shared" si="48"/>
      </c>
      <c r="BO18" s="19">
        <f ca="1" t="shared" si="48"/>
      </c>
      <c r="BP18" s="19">
        <f ca="1" t="shared" si="48"/>
      </c>
      <c r="BQ18" s="19">
        <f ca="1" t="shared" si="48"/>
      </c>
      <c r="BR18" s="19">
        <f ca="1" t="shared" si="48"/>
      </c>
      <c r="BS18" s="19">
        <f ca="1" t="shared" si="48"/>
      </c>
      <c r="BT18" s="19">
        <f ca="1" t="shared" si="48"/>
      </c>
      <c r="BU18" s="19">
        <f ca="1" t="shared" si="48"/>
      </c>
      <c r="BV18" s="19">
        <f ca="1" t="shared" si="48"/>
      </c>
      <c r="BW18" s="19">
        <f ca="1" t="shared" si="48"/>
      </c>
      <c r="BX18" s="19">
        <f aca="true" ca="1" t="shared" si="49" ref="BX18:DG18">IF($J15&gt;0,INT(((RAND()+RAND()+RAND()+RAND()+RAND()+RAND()+RAND()+RAND()+RAND()+RAND()+RAND()-5.5)*s+m)*100)/100,"")</f>
      </c>
      <c r="BY18" s="19">
        <f ca="1" t="shared" si="49"/>
      </c>
      <c r="BZ18" s="19">
        <f ca="1" t="shared" si="49"/>
      </c>
      <c r="CA18" s="19">
        <f ca="1" t="shared" si="49"/>
      </c>
      <c r="CB18" s="19">
        <f ca="1" t="shared" si="49"/>
      </c>
      <c r="CC18" s="19">
        <f ca="1" t="shared" si="49"/>
      </c>
      <c r="CD18" s="19">
        <f ca="1" t="shared" si="49"/>
      </c>
      <c r="CE18" s="19">
        <f ca="1" t="shared" si="49"/>
      </c>
      <c r="CF18" s="19">
        <f ca="1" t="shared" si="49"/>
      </c>
      <c r="CG18" s="19">
        <f ca="1" t="shared" si="49"/>
      </c>
      <c r="CH18" s="19">
        <f ca="1" t="shared" si="49"/>
      </c>
      <c r="CI18" s="19">
        <f ca="1" t="shared" si="49"/>
      </c>
      <c r="CJ18" s="19">
        <f ca="1" t="shared" si="49"/>
      </c>
      <c r="CK18" s="19">
        <f ca="1" t="shared" si="49"/>
      </c>
      <c r="CL18" s="19">
        <f ca="1" t="shared" si="49"/>
      </c>
      <c r="CM18" s="19">
        <f ca="1" t="shared" si="49"/>
      </c>
      <c r="CN18" s="19">
        <f ca="1" t="shared" si="49"/>
      </c>
      <c r="CO18" s="19">
        <f ca="1" t="shared" si="49"/>
      </c>
      <c r="CP18" s="19">
        <f ca="1" t="shared" si="49"/>
      </c>
      <c r="CQ18" s="19">
        <f ca="1" t="shared" si="49"/>
      </c>
      <c r="CR18" s="19">
        <f ca="1" t="shared" si="49"/>
      </c>
      <c r="CS18" s="19">
        <f ca="1" t="shared" si="49"/>
      </c>
      <c r="CT18" s="19">
        <f ca="1" t="shared" si="49"/>
      </c>
      <c r="CU18" s="19">
        <f ca="1" t="shared" si="49"/>
      </c>
      <c r="CV18" s="19">
        <f ca="1" t="shared" si="49"/>
      </c>
      <c r="CW18" s="19">
        <f ca="1" t="shared" si="49"/>
      </c>
      <c r="CX18" s="19">
        <f ca="1" t="shared" si="49"/>
      </c>
      <c r="CY18" s="19">
        <f ca="1" t="shared" si="49"/>
      </c>
      <c r="CZ18" s="19">
        <f ca="1" t="shared" si="49"/>
      </c>
      <c r="DA18" s="19">
        <f ca="1" t="shared" si="49"/>
      </c>
      <c r="DB18" s="19">
        <f ca="1" t="shared" si="49"/>
      </c>
      <c r="DC18" s="19">
        <f ca="1" t="shared" si="49"/>
      </c>
      <c r="DD18" s="19">
        <f ca="1" t="shared" si="49"/>
      </c>
      <c r="DE18" s="19">
        <f ca="1" t="shared" si="49"/>
      </c>
      <c r="DF18" s="19">
        <f ca="1" t="shared" si="49"/>
      </c>
      <c r="DG18" s="19">
        <f ca="1" t="shared" si="49"/>
      </c>
      <c r="DH18" s="58"/>
      <c r="DI18" s="58"/>
      <c r="DJ18" s="58"/>
      <c r="DK18" s="58"/>
      <c r="DL18" s="58"/>
    </row>
    <row r="19" spans="2:111" ht="39" customHeight="1" thickBot="1">
      <c r="B19" s="7" t="s">
        <v>41</v>
      </c>
      <c r="C19" s="76">
        <v>40</v>
      </c>
      <c r="D19" s="76">
        <v>40</v>
      </c>
      <c r="E19" s="77">
        <v>0.95</v>
      </c>
      <c r="F19" s="55" t="str">
        <f>IF(mm=m,"1-a","b")</f>
        <v>1-a</v>
      </c>
      <c r="G19" s="54" t="s">
        <v>43</v>
      </c>
      <c r="H19" s="53">
        <f>1-H20</f>
        <v>0.97</v>
      </c>
      <c r="I19" s="12"/>
      <c r="J19" s="9">
        <f t="shared" si="4"/>
        <v>0</v>
      </c>
      <c r="K19" s="50">
        <f ca="1" t="shared" si="0"/>
      </c>
      <c r="L19" s="20">
        <f aca="true" ca="1" t="shared" si="50" ref="L19:AQ19">IF($J16&gt;0,INT(((RAND()+RAND()+RAND()+RAND()+RAND()+RAND()+RAND()+RAND()+RAND()+RAND()+RAND()-5.5)*s+m)*100)/100,"")</f>
      </c>
      <c r="M19" s="20">
        <f ca="1" t="shared" si="50"/>
      </c>
      <c r="N19" s="20">
        <f ca="1" t="shared" si="50"/>
      </c>
      <c r="O19" s="20">
        <f ca="1" t="shared" si="50"/>
      </c>
      <c r="P19" s="20">
        <f ca="1" t="shared" si="50"/>
      </c>
      <c r="Q19" s="20">
        <f ca="1" t="shared" si="50"/>
      </c>
      <c r="R19" s="20">
        <f ca="1" t="shared" si="50"/>
      </c>
      <c r="S19" s="20">
        <f ca="1" t="shared" si="50"/>
      </c>
      <c r="T19" s="20">
        <f ca="1" t="shared" si="50"/>
      </c>
      <c r="U19" s="20">
        <f ca="1" t="shared" si="50"/>
      </c>
      <c r="V19" s="20">
        <f ca="1" t="shared" si="50"/>
      </c>
      <c r="W19" s="20">
        <f ca="1" t="shared" si="50"/>
      </c>
      <c r="X19" s="20">
        <f ca="1" t="shared" si="50"/>
      </c>
      <c r="Y19" s="20">
        <f ca="1" t="shared" si="50"/>
      </c>
      <c r="Z19" s="20">
        <f ca="1" t="shared" si="50"/>
      </c>
      <c r="AA19" s="20">
        <f ca="1" t="shared" si="50"/>
      </c>
      <c r="AB19" s="20">
        <f ca="1" t="shared" si="50"/>
      </c>
      <c r="AC19" s="20">
        <f ca="1" t="shared" si="50"/>
      </c>
      <c r="AD19" s="20">
        <f ca="1" t="shared" si="50"/>
      </c>
      <c r="AE19" s="20">
        <f ca="1" t="shared" si="50"/>
      </c>
      <c r="AF19" s="20">
        <f ca="1" t="shared" si="50"/>
      </c>
      <c r="AG19" s="20">
        <f ca="1" t="shared" si="50"/>
      </c>
      <c r="AH19" s="20">
        <f ca="1" t="shared" si="50"/>
      </c>
      <c r="AI19" s="20">
        <f ca="1" t="shared" si="50"/>
      </c>
      <c r="AJ19" s="20">
        <f ca="1" t="shared" si="50"/>
      </c>
      <c r="AK19" s="20">
        <f ca="1" t="shared" si="50"/>
      </c>
      <c r="AL19" s="20">
        <f ca="1" t="shared" si="50"/>
      </c>
      <c r="AM19" s="20">
        <f ca="1" t="shared" si="50"/>
      </c>
      <c r="AN19" s="20">
        <f ca="1" t="shared" si="50"/>
      </c>
      <c r="AO19" s="20">
        <f ca="1" t="shared" si="50"/>
      </c>
      <c r="AP19" s="20">
        <f ca="1" t="shared" si="50"/>
      </c>
      <c r="AQ19" s="20">
        <f ca="1" t="shared" si="50"/>
      </c>
      <c r="AR19" s="20">
        <f aca="true" ca="1" t="shared" si="51" ref="AR19:BW19">IF($J16&gt;0,INT(((RAND()+RAND()+RAND()+RAND()+RAND()+RAND()+RAND()+RAND()+RAND()+RAND()+RAND()-5.5)*s+m)*100)/100,"")</f>
      </c>
      <c r="AS19" s="20">
        <f ca="1" t="shared" si="51"/>
      </c>
      <c r="AT19" s="20">
        <f ca="1" t="shared" si="51"/>
      </c>
      <c r="AU19" s="20">
        <f ca="1" t="shared" si="51"/>
      </c>
      <c r="AV19" s="20">
        <f ca="1" t="shared" si="51"/>
      </c>
      <c r="AW19" s="20">
        <f ca="1" t="shared" si="51"/>
      </c>
      <c r="AX19" s="20">
        <f ca="1" t="shared" si="51"/>
      </c>
      <c r="AY19" s="20">
        <f ca="1" t="shared" si="51"/>
      </c>
      <c r="AZ19" s="20">
        <f ca="1" t="shared" si="51"/>
      </c>
      <c r="BA19" s="20">
        <f ca="1" t="shared" si="51"/>
      </c>
      <c r="BB19" s="20">
        <f ca="1" t="shared" si="51"/>
      </c>
      <c r="BC19" s="20">
        <f ca="1" t="shared" si="51"/>
      </c>
      <c r="BD19" s="20">
        <f ca="1" t="shared" si="51"/>
      </c>
      <c r="BE19" s="20">
        <f ca="1" t="shared" si="51"/>
      </c>
      <c r="BF19" s="20">
        <f ca="1" t="shared" si="51"/>
      </c>
      <c r="BG19" s="20">
        <f ca="1" t="shared" si="51"/>
      </c>
      <c r="BH19" s="20">
        <f ca="1" t="shared" si="51"/>
      </c>
      <c r="BI19" s="20">
        <f ca="1" t="shared" si="51"/>
      </c>
      <c r="BJ19" s="20">
        <f ca="1" t="shared" si="51"/>
      </c>
      <c r="BK19" s="20">
        <f ca="1" t="shared" si="51"/>
      </c>
      <c r="BL19" s="20">
        <f ca="1" t="shared" si="51"/>
      </c>
      <c r="BM19" s="20">
        <f ca="1" t="shared" si="51"/>
      </c>
      <c r="BN19" s="20">
        <f ca="1" t="shared" si="51"/>
      </c>
      <c r="BO19" s="20">
        <f ca="1" t="shared" si="51"/>
      </c>
      <c r="BP19" s="20">
        <f ca="1" t="shared" si="51"/>
      </c>
      <c r="BQ19" s="20">
        <f ca="1" t="shared" si="51"/>
      </c>
      <c r="BR19" s="20">
        <f ca="1" t="shared" si="51"/>
      </c>
      <c r="BS19" s="20">
        <f ca="1" t="shared" si="51"/>
      </c>
      <c r="BT19" s="20">
        <f ca="1" t="shared" si="51"/>
      </c>
      <c r="BU19" s="20">
        <f ca="1" t="shared" si="51"/>
      </c>
      <c r="BV19" s="20">
        <f ca="1" t="shared" si="51"/>
      </c>
      <c r="BW19" s="20">
        <f ca="1" t="shared" si="51"/>
      </c>
      <c r="BX19" s="20">
        <f aca="true" ca="1" t="shared" si="52" ref="BX19:DG19">IF($J16&gt;0,INT(((RAND()+RAND()+RAND()+RAND()+RAND()+RAND()+RAND()+RAND()+RAND()+RAND()+RAND()-5.5)*s+m)*100)/100,"")</f>
      </c>
      <c r="BY19" s="20">
        <f ca="1" t="shared" si="52"/>
      </c>
      <c r="BZ19" s="20">
        <f ca="1" t="shared" si="52"/>
      </c>
      <c r="CA19" s="20">
        <f ca="1" t="shared" si="52"/>
      </c>
      <c r="CB19" s="20">
        <f ca="1" t="shared" si="52"/>
      </c>
      <c r="CC19" s="20">
        <f ca="1" t="shared" si="52"/>
      </c>
      <c r="CD19" s="20">
        <f ca="1" t="shared" si="52"/>
      </c>
      <c r="CE19" s="20">
        <f ca="1" t="shared" si="52"/>
      </c>
      <c r="CF19" s="20">
        <f ca="1" t="shared" si="52"/>
      </c>
      <c r="CG19" s="20">
        <f ca="1" t="shared" si="52"/>
      </c>
      <c r="CH19" s="20">
        <f ca="1" t="shared" si="52"/>
      </c>
      <c r="CI19" s="20">
        <f ca="1" t="shared" si="52"/>
      </c>
      <c r="CJ19" s="20">
        <f ca="1" t="shared" si="52"/>
      </c>
      <c r="CK19" s="20">
        <f ca="1" t="shared" si="52"/>
      </c>
      <c r="CL19" s="20">
        <f ca="1" t="shared" si="52"/>
      </c>
      <c r="CM19" s="20">
        <f ca="1" t="shared" si="52"/>
      </c>
      <c r="CN19" s="20">
        <f ca="1" t="shared" si="52"/>
      </c>
      <c r="CO19" s="20">
        <f ca="1" t="shared" si="52"/>
      </c>
      <c r="CP19" s="20">
        <f ca="1" t="shared" si="52"/>
      </c>
      <c r="CQ19" s="20">
        <f ca="1" t="shared" si="52"/>
      </c>
      <c r="CR19" s="20">
        <f ca="1" t="shared" si="52"/>
      </c>
      <c r="CS19" s="20">
        <f ca="1" t="shared" si="52"/>
      </c>
      <c r="CT19" s="20">
        <f ca="1" t="shared" si="52"/>
      </c>
      <c r="CU19" s="20">
        <f ca="1" t="shared" si="52"/>
      </c>
      <c r="CV19" s="20">
        <f ca="1" t="shared" si="52"/>
      </c>
      <c r="CW19" s="20">
        <f ca="1" t="shared" si="52"/>
      </c>
      <c r="CX19" s="20">
        <f ca="1" t="shared" si="52"/>
      </c>
      <c r="CY19" s="20">
        <f ca="1" t="shared" si="52"/>
      </c>
      <c r="CZ19" s="20">
        <f ca="1" t="shared" si="52"/>
      </c>
      <c r="DA19" s="20">
        <f ca="1" t="shared" si="52"/>
      </c>
      <c r="DB19" s="20">
        <f ca="1" t="shared" si="52"/>
      </c>
      <c r="DC19" s="20">
        <f ca="1" t="shared" si="52"/>
      </c>
      <c r="DD19" s="20">
        <f ca="1" t="shared" si="52"/>
      </c>
      <c r="DE19" s="20">
        <f ca="1" t="shared" si="52"/>
      </c>
      <c r="DF19" s="20">
        <f ca="1" t="shared" si="52"/>
      </c>
      <c r="DG19" s="20">
        <f ca="1" t="shared" si="52"/>
      </c>
    </row>
    <row r="20" spans="2:111" ht="36" customHeight="1" thickBot="1">
      <c r="B20" s="7" t="s">
        <v>42</v>
      </c>
      <c r="C20" s="76">
        <v>1</v>
      </c>
      <c r="D20" s="76">
        <f>ssss</f>
        <v>1</v>
      </c>
      <c r="E20" s="56">
        <f>1-E19</f>
        <v>0.050000000000000044</v>
      </c>
      <c r="F20" s="55" t="str">
        <f>IF(mm=m,"a","1-b")</f>
        <v>a</v>
      </c>
      <c r="G20" s="52" t="s">
        <v>44</v>
      </c>
      <c r="H20" s="53">
        <f>SUM(L2:DG2)/100</f>
        <v>0.03</v>
      </c>
      <c r="I20" s="12"/>
      <c r="J20" s="9">
        <f t="shared" si="4"/>
        <v>0</v>
      </c>
      <c r="K20" s="50">
        <f ca="1" t="shared" si="0"/>
      </c>
      <c r="L20" s="20">
        <f aca="true" ca="1" t="shared" si="53" ref="L20:AQ20">IF($J17&gt;0,INT(((RAND()+RAND()+RAND()+RAND()+RAND()+RAND()+RAND()+RAND()+RAND()+RAND()+RAND()-5.5)*s+m)*100)/100,"")</f>
      </c>
      <c r="M20" s="20">
        <f ca="1" t="shared" si="53"/>
      </c>
      <c r="N20" s="20">
        <f ca="1" t="shared" si="53"/>
      </c>
      <c r="O20" s="20">
        <f ca="1" t="shared" si="53"/>
      </c>
      <c r="P20" s="20">
        <f ca="1" t="shared" si="53"/>
      </c>
      <c r="Q20" s="20">
        <f ca="1" t="shared" si="53"/>
      </c>
      <c r="R20" s="20">
        <f ca="1" t="shared" si="53"/>
      </c>
      <c r="S20" s="20">
        <f ca="1" t="shared" si="53"/>
      </c>
      <c r="T20" s="20">
        <f ca="1" t="shared" si="53"/>
      </c>
      <c r="U20" s="20">
        <f ca="1" t="shared" si="53"/>
      </c>
      <c r="V20" s="20">
        <f ca="1" t="shared" si="53"/>
      </c>
      <c r="W20" s="20">
        <f ca="1" t="shared" si="53"/>
      </c>
      <c r="X20" s="20">
        <f ca="1" t="shared" si="53"/>
      </c>
      <c r="Y20" s="20">
        <f ca="1" t="shared" si="53"/>
      </c>
      <c r="Z20" s="20">
        <f ca="1" t="shared" si="53"/>
      </c>
      <c r="AA20" s="20">
        <f ca="1" t="shared" si="53"/>
      </c>
      <c r="AB20" s="20">
        <f ca="1" t="shared" si="53"/>
      </c>
      <c r="AC20" s="20">
        <f ca="1" t="shared" si="53"/>
      </c>
      <c r="AD20" s="20">
        <f ca="1" t="shared" si="53"/>
      </c>
      <c r="AE20" s="20">
        <f ca="1" t="shared" si="53"/>
      </c>
      <c r="AF20" s="20">
        <f ca="1" t="shared" si="53"/>
      </c>
      <c r="AG20" s="20">
        <f ca="1" t="shared" si="53"/>
      </c>
      <c r="AH20" s="20">
        <f ca="1" t="shared" si="53"/>
      </c>
      <c r="AI20" s="20">
        <f ca="1" t="shared" si="53"/>
      </c>
      <c r="AJ20" s="20">
        <f ca="1" t="shared" si="53"/>
      </c>
      <c r="AK20" s="20">
        <f ca="1" t="shared" si="53"/>
      </c>
      <c r="AL20" s="20">
        <f ca="1" t="shared" si="53"/>
      </c>
      <c r="AM20" s="20">
        <f ca="1" t="shared" si="53"/>
      </c>
      <c r="AN20" s="20">
        <f ca="1" t="shared" si="53"/>
      </c>
      <c r="AO20" s="20">
        <f ca="1" t="shared" si="53"/>
      </c>
      <c r="AP20" s="20">
        <f ca="1" t="shared" si="53"/>
      </c>
      <c r="AQ20" s="20">
        <f ca="1" t="shared" si="53"/>
      </c>
      <c r="AR20" s="20">
        <f aca="true" ca="1" t="shared" si="54" ref="AR20:BW20">IF($J17&gt;0,INT(((RAND()+RAND()+RAND()+RAND()+RAND()+RAND()+RAND()+RAND()+RAND()+RAND()+RAND()-5.5)*s+m)*100)/100,"")</f>
      </c>
      <c r="AS20" s="20">
        <f ca="1" t="shared" si="54"/>
      </c>
      <c r="AT20" s="20">
        <f ca="1" t="shared" si="54"/>
      </c>
      <c r="AU20" s="20">
        <f ca="1" t="shared" si="54"/>
      </c>
      <c r="AV20" s="20">
        <f ca="1" t="shared" si="54"/>
      </c>
      <c r="AW20" s="20">
        <f ca="1" t="shared" si="54"/>
      </c>
      <c r="AX20" s="20">
        <f ca="1" t="shared" si="54"/>
      </c>
      <c r="AY20" s="20">
        <f ca="1" t="shared" si="54"/>
      </c>
      <c r="AZ20" s="20">
        <f ca="1" t="shared" si="54"/>
      </c>
      <c r="BA20" s="20">
        <f ca="1" t="shared" si="54"/>
      </c>
      <c r="BB20" s="20">
        <f ca="1" t="shared" si="54"/>
      </c>
      <c r="BC20" s="20">
        <f ca="1" t="shared" si="54"/>
      </c>
      <c r="BD20" s="20">
        <f ca="1" t="shared" si="54"/>
      </c>
      <c r="BE20" s="20">
        <f ca="1" t="shared" si="54"/>
      </c>
      <c r="BF20" s="20">
        <f ca="1" t="shared" si="54"/>
      </c>
      <c r="BG20" s="20">
        <f ca="1" t="shared" si="54"/>
      </c>
      <c r="BH20" s="20">
        <f ca="1" t="shared" si="54"/>
      </c>
      <c r="BI20" s="20">
        <f ca="1" t="shared" si="54"/>
      </c>
      <c r="BJ20" s="20">
        <f ca="1" t="shared" si="54"/>
      </c>
      <c r="BK20" s="20">
        <f ca="1" t="shared" si="54"/>
      </c>
      <c r="BL20" s="20">
        <f ca="1" t="shared" si="54"/>
      </c>
      <c r="BM20" s="20">
        <f ca="1" t="shared" si="54"/>
      </c>
      <c r="BN20" s="20">
        <f ca="1" t="shared" si="54"/>
      </c>
      <c r="BO20" s="20">
        <f ca="1" t="shared" si="54"/>
      </c>
      <c r="BP20" s="20">
        <f ca="1" t="shared" si="54"/>
      </c>
      <c r="BQ20" s="20">
        <f ca="1" t="shared" si="54"/>
      </c>
      <c r="BR20" s="20">
        <f ca="1" t="shared" si="54"/>
      </c>
      <c r="BS20" s="20">
        <f ca="1" t="shared" si="54"/>
      </c>
      <c r="BT20" s="20">
        <f ca="1" t="shared" si="54"/>
      </c>
      <c r="BU20" s="20">
        <f ca="1" t="shared" si="54"/>
      </c>
      <c r="BV20" s="20">
        <f ca="1" t="shared" si="54"/>
      </c>
      <c r="BW20" s="20">
        <f ca="1" t="shared" si="54"/>
      </c>
      <c r="BX20" s="20">
        <f aca="true" ca="1" t="shared" si="55" ref="BX20:DG20">IF($J17&gt;0,INT(((RAND()+RAND()+RAND()+RAND()+RAND()+RAND()+RAND()+RAND()+RAND()+RAND()+RAND()-5.5)*s+m)*100)/100,"")</f>
      </c>
      <c r="BY20" s="20">
        <f ca="1" t="shared" si="55"/>
      </c>
      <c r="BZ20" s="20">
        <f ca="1" t="shared" si="55"/>
      </c>
      <c r="CA20" s="20">
        <f ca="1" t="shared" si="55"/>
      </c>
      <c r="CB20" s="20">
        <f ca="1" t="shared" si="55"/>
      </c>
      <c r="CC20" s="20">
        <f ca="1" t="shared" si="55"/>
      </c>
      <c r="CD20" s="20">
        <f ca="1" t="shared" si="55"/>
      </c>
      <c r="CE20" s="20">
        <f ca="1" t="shared" si="55"/>
      </c>
      <c r="CF20" s="20">
        <f ca="1" t="shared" si="55"/>
      </c>
      <c r="CG20" s="20">
        <f ca="1" t="shared" si="55"/>
      </c>
      <c r="CH20" s="20">
        <f ca="1" t="shared" si="55"/>
      </c>
      <c r="CI20" s="20">
        <f ca="1" t="shared" si="55"/>
      </c>
      <c r="CJ20" s="20">
        <f ca="1" t="shared" si="55"/>
      </c>
      <c r="CK20" s="20">
        <f ca="1" t="shared" si="55"/>
      </c>
      <c r="CL20" s="20">
        <f ca="1" t="shared" si="55"/>
      </c>
      <c r="CM20" s="20">
        <f ca="1" t="shared" si="55"/>
      </c>
      <c r="CN20" s="20">
        <f ca="1" t="shared" si="55"/>
      </c>
      <c r="CO20" s="20">
        <f ca="1" t="shared" si="55"/>
      </c>
      <c r="CP20" s="20">
        <f ca="1" t="shared" si="55"/>
      </c>
      <c r="CQ20" s="20">
        <f ca="1" t="shared" si="55"/>
      </c>
      <c r="CR20" s="20">
        <f ca="1" t="shared" si="55"/>
      </c>
      <c r="CS20" s="20">
        <f ca="1" t="shared" si="55"/>
      </c>
      <c r="CT20" s="20">
        <f ca="1" t="shared" si="55"/>
      </c>
      <c r="CU20" s="20">
        <f ca="1" t="shared" si="55"/>
      </c>
      <c r="CV20" s="20">
        <f ca="1" t="shared" si="55"/>
      </c>
      <c r="CW20" s="20">
        <f ca="1" t="shared" si="55"/>
      </c>
      <c r="CX20" s="20">
        <f ca="1" t="shared" si="55"/>
      </c>
      <c r="CY20" s="20">
        <f ca="1" t="shared" si="55"/>
      </c>
      <c r="CZ20" s="20">
        <f ca="1" t="shared" si="55"/>
      </c>
      <c r="DA20" s="20">
        <f ca="1" t="shared" si="55"/>
      </c>
      <c r="DB20" s="20">
        <f ca="1" t="shared" si="55"/>
      </c>
      <c r="DC20" s="20">
        <f ca="1" t="shared" si="55"/>
      </c>
      <c r="DD20" s="20">
        <f ca="1" t="shared" si="55"/>
      </c>
      <c r="DE20" s="20">
        <f ca="1" t="shared" si="55"/>
      </c>
      <c r="DF20" s="20">
        <f ca="1" t="shared" si="55"/>
      </c>
      <c r="DG20" s="20">
        <f ca="1" t="shared" si="55"/>
      </c>
    </row>
    <row r="21" spans="3:111" ht="30.75" customHeight="1" thickBot="1">
      <c r="C21" s="5"/>
      <c r="I21" s="12"/>
      <c r="J21" s="9">
        <f t="shared" si="4"/>
        <v>0</v>
      </c>
      <c r="K21" s="51">
        <f ca="1" t="shared" si="0"/>
      </c>
      <c r="L21" s="20">
        <f aca="true" ca="1" t="shared" si="56" ref="L21:AQ21">IF($J18&gt;0,INT(((RAND()+RAND()+RAND()+RAND()+RAND()+RAND()+RAND()+RAND()+RAND()+RAND()+RAND()-5.5)*s+m)*100)/100,"")</f>
      </c>
      <c r="M21" s="20">
        <f ca="1" t="shared" si="56"/>
      </c>
      <c r="N21" s="20">
        <f ca="1" t="shared" si="56"/>
      </c>
      <c r="O21" s="20">
        <f ca="1" t="shared" si="56"/>
      </c>
      <c r="P21" s="20">
        <f ca="1" t="shared" si="56"/>
      </c>
      <c r="Q21" s="20">
        <f ca="1" t="shared" si="56"/>
      </c>
      <c r="R21" s="20">
        <f ca="1" t="shared" si="56"/>
      </c>
      <c r="S21" s="20">
        <f ca="1" t="shared" si="56"/>
      </c>
      <c r="T21" s="20">
        <f ca="1" t="shared" si="56"/>
      </c>
      <c r="U21" s="20">
        <f ca="1" t="shared" si="56"/>
      </c>
      <c r="V21" s="20">
        <f ca="1" t="shared" si="56"/>
      </c>
      <c r="W21" s="20">
        <f ca="1" t="shared" si="56"/>
      </c>
      <c r="X21" s="20">
        <f ca="1" t="shared" si="56"/>
      </c>
      <c r="Y21" s="20">
        <f ca="1" t="shared" si="56"/>
      </c>
      <c r="Z21" s="20">
        <f ca="1" t="shared" si="56"/>
      </c>
      <c r="AA21" s="20">
        <f ca="1" t="shared" si="56"/>
      </c>
      <c r="AB21" s="20">
        <f ca="1" t="shared" si="56"/>
      </c>
      <c r="AC21" s="20">
        <f ca="1" t="shared" si="56"/>
      </c>
      <c r="AD21" s="20">
        <f ca="1" t="shared" si="56"/>
      </c>
      <c r="AE21" s="20">
        <f ca="1" t="shared" si="56"/>
      </c>
      <c r="AF21" s="20">
        <f ca="1" t="shared" si="56"/>
      </c>
      <c r="AG21" s="20">
        <f ca="1" t="shared" si="56"/>
      </c>
      <c r="AH21" s="20">
        <f ca="1" t="shared" si="56"/>
      </c>
      <c r="AI21" s="20">
        <f ca="1" t="shared" si="56"/>
      </c>
      <c r="AJ21" s="20">
        <f ca="1" t="shared" si="56"/>
      </c>
      <c r="AK21" s="20">
        <f ca="1" t="shared" si="56"/>
      </c>
      <c r="AL21" s="20">
        <f ca="1" t="shared" si="56"/>
      </c>
      <c r="AM21" s="20">
        <f ca="1" t="shared" si="56"/>
      </c>
      <c r="AN21" s="20">
        <f ca="1" t="shared" si="56"/>
      </c>
      <c r="AO21" s="20">
        <f ca="1" t="shared" si="56"/>
      </c>
      <c r="AP21" s="20">
        <f ca="1" t="shared" si="56"/>
      </c>
      <c r="AQ21" s="20">
        <f ca="1" t="shared" si="56"/>
      </c>
      <c r="AR21" s="20">
        <f aca="true" ca="1" t="shared" si="57" ref="AR21:BW21">IF($J18&gt;0,INT(((RAND()+RAND()+RAND()+RAND()+RAND()+RAND()+RAND()+RAND()+RAND()+RAND()+RAND()-5.5)*s+m)*100)/100,"")</f>
      </c>
      <c r="AS21" s="20">
        <f ca="1" t="shared" si="57"/>
      </c>
      <c r="AT21" s="20">
        <f ca="1" t="shared" si="57"/>
      </c>
      <c r="AU21" s="20">
        <f ca="1" t="shared" si="57"/>
      </c>
      <c r="AV21" s="20">
        <f ca="1" t="shared" si="57"/>
      </c>
      <c r="AW21" s="20">
        <f ca="1" t="shared" si="57"/>
      </c>
      <c r="AX21" s="20">
        <f ca="1" t="shared" si="57"/>
      </c>
      <c r="AY21" s="20">
        <f ca="1" t="shared" si="57"/>
      </c>
      <c r="AZ21" s="20">
        <f ca="1" t="shared" si="57"/>
      </c>
      <c r="BA21" s="20">
        <f ca="1" t="shared" si="57"/>
      </c>
      <c r="BB21" s="20">
        <f ca="1" t="shared" si="57"/>
      </c>
      <c r="BC21" s="20">
        <f ca="1" t="shared" si="57"/>
      </c>
      <c r="BD21" s="20">
        <f ca="1" t="shared" si="57"/>
      </c>
      <c r="BE21" s="20">
        <f ca="1" t="shared" si="57"/>
      </c>
      <c r="BF21" s="20">
        <f ca="1" t="shared" si="57"/>
      </c>
      <c r="BG21" s="20">
        <f ca="1" t="shared" si="57"/>
      </c>
      <c r="BH21" s="20">
        <f ca="1" t="shared" si="57"/>
      </c>
      <c r="BI21" s="20">
        <f ca="1" t="shared" si="57"/>
      </c>
      <c r="BJ21" s="20">
        <f ca="1" t="shared" si="57"/>
      </c>
      <c r="BK21" s="20">
        <f ca="1" t="shared" si="57"/>
      </c>
      <c r="BL21" s="20">
        <f ca="1" t="shared" si="57"/>
      </c>
      <c r="BM21" s="20">
        <f ca="1" t="shared" si="57"/>
      </c>
      <c r="BN21" s="20">
        <f ca="1" t="shared" si="57"/>
      </c>
      <c r="BO21" s="20">
        <f ca="1" t="shared" si="57"/>
      </c>
      <c r="BP21" s="20">
        <f ca="1" t="shared" si="57"/>
      </c>
      <c r="BQ21" s="20">
        <f ca="1" t="shared" si="57"/>
      </c>
      <c r="BR21" s="20">
        <f ca="1" t="shared" si="57"/>
      </c>
      <c r="BS21" s="20">
        <f ca="1" t="shared" si="57"/>
      </c>
      <c r="BT21" s="20">
        <f ca="1" t="shared" si="57"/>
      </c>
      <c r="BU21" s="20">
        <f ca="1" t="shared" si="57"/>
      </c>
      <c r="BV21" s="20">
        <f ca="1" t="shared" si="57"/>
      </c>
      <c r="BW21" s="20">
        <f ca="1" t="shared" si="57"/>
      </c>
      <c r="BX21" s="20">
        <f aca="true" ca="1" t="shared" si="58" ref="BX21:DG21">IF($J18&gt;0,INT(((RAND()+RAND()+RAND()+RAND()+RAND()+RAND()+RAND()+RAND()+RAND()+RAND()+RAND()-5.5)*s+m)*100)/100,"")</f>
      </c>
      <c r="BY21" s="20">
        <f ca="1" t="shared" si="58"/>
      </c>
      <c r="BZ21" s="20">
        <f ca="1" t="shared" si="58"/>
      </c>
      <c r="CA21" s="20">
        <f ca="1" t="shared" si="58"/>
      </c>
      <c r="CB21" s="20">
        <f ca="1" t="shared" si="58"/>
      </c>
      <c r="CC21" s="20">
        <f ca="1" t="shared" si="58"/>
      </c>
      <c r="CD21" s="20">
        <f ca="1" t="shared" si="58"/>
      </c>
      <c r="CE21" s="20">
        <f ca="1" t="shared" si="58"/>
      </c>
      <c r="CF21" s="20">
        <f ca="1" t="shared" si="58"/>
      </c>
      <c r="CG21" s="20">
        <f ca="1" t="shared" si="58"/>
      </c>
      <c r="CH21" s="20">
        <f ca="1" t="shared" si="58"/>
      </c>
      <c r="CI21" s="20">
        <f ca="1" t="shared" si="58"/>
      </c>
      <c r="CJ21" s="20">
        <f ca="1" t="shared" si="58"/>
      </c>
      <c r="CK21" s="20">
        <f ca="1" t="shared" si="58"/>
      </c>
      <c r="CL21" s="20">
        <f ca="1" t="shared" si="58"/>
      </c>
      <c r="CM21" s="20">
        <f ca="1" t="shared" si="58"/>
      </c>
      <c r="CN21" s="20">
        <f ca="1" t="shared" si="58"/>
      </c>
      <c r="CO21" s="20">
        <f ca="1" t="shared" si="58"/>
      </c>
      <c r="CP21" s="20">
        <f ca="1" t="shared" si="58"/>
      </c>
      <c r="CQ21" s="20">
        <f ca="1" t="shared" si="58"/>
      </c>
      <c r="CR21" s="20">
        <f ca="1" t="shared" si="58"/>
      </c>
      <c r="CS21" s="20">
        <f ca="1" t="shared" si="58"/>
      </c>
      <c r="CT21" s="20">
        <f ca="1" t="shared" si="58"/>
      </c>
      <c r="CU21" s="20">
        <f ca="1" t="shared" si="58"/>
      </c>
      <c r="CV21" s="20">
        <f ca="1" t="shared" si="58"/>
      </c>
      <c r="CW21" s="20">
        <f ca="1" t="shared" si="58"/>
      </c>
      <c r="CX21" s="20">
        <f ca="1" t="shared" si="58"/>
      </c>
      <c r="CY21" s="20">
        <f ca="1" t="shared" si="58"/>
      </c>
      <c r="CZ21" s="20">
        <f ca="1" t="shared" si="58"/>
      </c>
      <c r="DA21" s="20">
        <f ca="1" t="shared" si="58"/>
      </c>
      <c r="DB21" s="20">
        <f ca="1" t="shared" si="58"/>
      </c>
      <c r="DC21" s="20">
        <f ca="1" t="shared" si="58"/>
      </c>
      <c r="DD21" s="20">
        <f ca="1" t="shared" si="58"/>
      </c>
      <c r="DE21" s="20">
        <f ca="1" t="shared" si="58"/>
      </c>
      <c r="DF21" s="20">
        <f ca="1" t="shared" si="58"/>
      </c>
      <c r="DG21" s="20">
        <f ca="1" t="shared" si="58"/>
      </c>
    </row>
    <row r="22" spans="1:116" s="12" customFormat="1" ht="30.75" customHeight="1" thickTop="1">
      <c r="A22" s="13" t="s">
        <v>16</v>
      </c>
      <c r="C22" s="10" t="s">
        <v>51</v>
      </c>
      <c r="D22" s="78">
        <v>5</v>
      </c>
      <c r="J22" s="10" t="s">
        <v>12</v>
      </c>
      <c r="K22" s="11">
        <f>AVERAGE(K2:K21)</f>
        <v>39.978</v>
      </c>
      <c r="L22" s="20">
        <f aca="true" ca="1" t="shared" si="59" ref="L22:AQ22">IF($J19&gt;0,INT(((RAND()+RAND()+RAND()+RAND()+RAND()+RAND()+RAND()+RAND()+RAND()+RAND()+RAND()-5.5)*s+m)*100)/100,"")</f>
      </c>
      <c r="M22" s="20">
        <f ca="1" t="shared" si="59"/>
      </c>
      <c r="N22" s="20">
        <f ca="1" t="shared" si="59"/>
      </c>
      <c r="O22" s="20">
        <f ca="1" t="shared" si="59"/>
      </c>
      <c r="P22" s="20">
        <f ca="1" t="shared" si="59"/>
      </c>
      <c r="Q22" s="20">
        <f ca="1" t="shared" si="59"/>
      </c>
      <c r="R22" s="20">
        <f ca="1" t="shared" si="59"/>
      </c>
      <c r="S22" s="20">
        <f ca="1" t="shared" si="59"/>
      </c>
      <c r="T22" s="20">
        <f ca="1" t="shared" si="59"/>
      </c>
      <c r="U22" s="20">
        <f ca="1" t="shared" si="59"/>
      </c>
      <c r="V22" s="20">
        <f ca="1" t="shared" si="59"/>
      </c>
      <c r="W22" s="20">
        <f ca="1" t="shared" si="59"/>
      </c>
      <c r="X22" s="20">
        <f ca="1" t="shared" si="59"/>
      </c>
      <c r="Y22" s="20">
        <f ca="1" t="shared" si="59"/>
      </c>
      <c r="Z22" s="20">
        <f ca="1" t="shared" si="59"/>
      </c>
      <c r="AA22" s="20">
        <f ca="1" t="shared" si="59"/>
      </c>
      <c r="AB22" s="20">
        <f ca="1" t="shared" si="59"/>
      </c>
      <c r="AC22" s="20">
        <f ca="1" t="shared" si="59"/>
      </c>
      <c r="AD22" s="20">
        <f ca="1" t="shared" si="59"/>
      </c>
      <c r="AE22" s="20">
        <f ca="1" t="shared" si="59"/>
      </c>
      <c r="AF22" s="20">
        <f ca="1" t="shared" si="59"/>
      </c>
      <c r="AG22" s="20">
        <f ca="1" t="shared" si="59"/>
      </c>
      <c r="AH22" s="20">
        <f ca="1" t="shared" si="59"/>
      </c>
      <c r="AI22" s="20">
        <f ca="1" t="shared" si="59"/>
      </c>
      <c r="AJ22" s="20">
        <f ca="1" t="shared" si="59"/>
      </c>
      <c r="AK22" s="20">
        <f ca="1" t="shared" si="59"/>
      </c>
      <c r="AL22" s="20">
        <f ca="1" t="shared" si="59"/>
      </c>
      <c r="AM22" s="20">
        <f ca="1" t="shared" si="59"/>
      </c>
      <c r="AN22" s="20">
        <f ca="1" t="shared" si="59"/>
      </c>
      <c r="AO22" s="20">
        <f ca="1" t="shared" si="59"/>
      </c>
      <c r="AP22" s="20">
        <f ca="1" t="shared" si="59"/>
      </c>
      <c r="AQ22" s="20">
        <f ca="1" t="shared" si="59"/>
      </c>
      <c r="AR22" s="20">
        <f aca="true" ca="1" t="shared" si="60" ref="AR22:BW22">IF($J19&gt;0,INT(((RAND()+RAND()+RAND()+RAND()+RAND()+RAND()+RAND()+RAND()+RAND()+RAND()+RAND()-5.5)*s+m)*100)/100,"")</f>
      </c>
      <c r="AS22" s="20">
        <f ca="1" t="shared" si="60"/>
      </c>
      <c r="AT22" s="20">
        <f ca="1" t="shared" si="60"/>
      </c>
      <c r="AU22" s="20">
        <f ca="1" t="shared" si="60"/>
      </c>
      <c r="AV22" s="20">
        <f ca="1" t="shared" si="60"/>
      </c>
      <c r="AW22" s="20">
        <f ca="1" t="shared" si="60"/>
      </c>
      <c r="AX22" s="20">
        <f ca="1" t="shared" si="60"/>
      </c>
      <c r="AY22" s="20">
        <f ca="1" t="shared" si="60"/>
      </c>
      <c r="AZ22" s="20">
        <f ca="1" t="shared" si="60"/>
      </c>
      <c r="BA22" s="20">
        <f ca="1" t="shared" si="60"/>
      </c>
      <c r="BB22" s="20">
        <f ca="1" t="shared" si="60"/>
      </c>
      <c r="BC22" s="20">
        <f ca="1" t="shared" si="60"/>
      </c>
      <c r="BD22" s="20">
        <f ca="1" t="shared" si="60"/>
      </c>
      <c r="BE22" s="20">
        <f ca="1" t="shared" si="60"/>
      </c>
      <c r="BF22" s="20">
        <f ca="1" t="shared" si="60"/>
      </c>
      <c r="BG22" s="20">
        <f ca="1" t="shared" si="60"/>
      </c>
      <c r="BH22" s="20">
        <f ca="1" t="shared" si="60"/>
      </c>
      <c r="BI22" s="20">
        <f ca="1" t="shared" si="60"/>
      </c>
      <c r="BJ22" s="20">
        <f ca="1" t="shared" si="60"/>
      </c>
      <c r="BK22" s="20">
        <f ca="1" t="shared" si="60"/>
      </c>
      <c r="BL22" s="20">
        <f ca="1" t="shared" si="60"/>
      </c>
      <c r="BM22" s="20">
        <f ca="1" t="shared" si="60"/>
      </c>
      <c r="BN22" s="20">
        <f ca="1" t="shared" si="60"/>
      </c>
      <c r="BO22" s="20">
        <f ca="1" t="shared" si="60"/>
      </c>
      <c r="BP22" s="20">
        <f ca="1" t="shared" si="60"/>
      </c>
      <c r="BQ22" s="20">
        <f ca="1" t="shared" si="60"/>
      </c>
      <c r="BR22" s="20">
        <f ca="1" t="shared" si="60"/>
      </c>
      <c r="BS22" s="20">
        <f ca="1" t="shared" si="60"/>
      </c>
      <c r="BT22" s="20">
        <f ca="1" t="shared" si="60"/>
      </c>
      <c r="BU22" s="20">
        <f ca="1" t="shared" si="60"/>
      </c>
      <c r="BV22" s="20">
        <f ca="1" t="shared" si="60"/>
      </c>
      <c r="BW22" s="20">
        <f ca="1" t="shared" si="60"/>
      </c>
      <c r="BX22" s="20">
        <f aca="true" ca="1" t="shared" si="61" ref="BX22:DG22">IF($J19&gt;0,INT(((RAND()+RAND()+RAND()+RAND()+RAND()+RAND()+RAND()+RAND()+RAND()+RAND()+RAND()-5.5)*s+m)*100)/100,"")</f>
      </c>
      <c r="BY22" s="20">
        <f ca="1" t="shared" si="61"/>
      </c>
      <c r="BZ22" s="20">
        <f ca="1" t="shared" si="61"/>
      </c>
      <c r="CA22" s="20">
        <f ca="1" t="shared" si="61"/>
      </c>
      <c r="CB22" s="20">
        <f ca="1" t="shared" si="61"/>
      </c>
      <c r="CC22" s="20">
        <f ca="1" t="shared" si="61"/>
      </c>
      <c r="CD22" s="20">
        <f ca="1" t="shared" si="61"/>
      </c>
      <c r="CE22" s="20">
        <f ca="1" t="shared" si="61"/>
      </c>
      <c r="CF22" s="20">
        <f ca="1" t="shared" si="61"/>
      </c>
      <c r="CG22" s="20">
        <f ca="1" t="shared" si="61"/>
      </c>
      <c r="CH22" s="20">
        <f ca="1" t="shared" si="61"/>
      </c>
      <c r="CI22" s="20">
        <f ca="1" t="shared" si="61"/>
      </c>
      <c r="CJ22" s="20">
        <f ca="1" t="shared" si="61"/>
      </c>
      <c r="CK22" s="20">
        <f ca="1" t="shared" si="61"/>
      </c>
      <c r="CL22" s="20">
        <f ca="1" t="shared" si="61"/>
      </c>
      <c r="CM22" s="20">
        <f ca="1" t="shared" si="61"/>
      </c>
      <c r="CN22" s="20">
        <f ca="1" t="shared" si="61"/>
      </c>
      <c r="CO22" s="20">
        <f ca="1" t="shared" si="61"/>
      </c>
      <c r="CP22" s="20">
        <f ca="1" t="shared" si="61"/>
      </c>
      <c r="CQ22" s="20">
        <f ca="1" t="shared" si="61"/>
      </c>
      <c r="CR22" s="20">
        <f ca="1" t="shared" si="61"/>
      </c>
      <c r="CS22" s="20">
        <f ca="1" t="shared" si="61"/>
      </c>
      <c r="CT22" s="20">
        <f ca="1" t="shared" si="61"/>
      </c>
      <c r="CU22" s="20">
        <f ca="1" t="shared" si="61"/>
      </c>
      <c r="CV22" s="20">
        <f ca="1" t="shared" si="61"/>
      </c>
      <c r="CW22" s="20">
        <f ca="1" t="shared" si="61"/>
      </c>
      <c r="CX22" s="20">
        <f ca="1" t="shared" si="61"/>
      </c>
      <c r="CY22" s="20">
        <f ca="1" t="shared" si="61"/>
      </c>
      <c r="CZ22" s="20">
        <f ca="1" t="shared" si="61"/>
      </c>
      <c r="DA22" s="20">
        <f ca="1" t="shared" si="61"/>
      </c>
      <c r="DB22" s="20">
        <f ca="1" t="shared" si="61"/>
      </c>
      <c r="DC22" s="20">
        <f ca="1" t="shared" si="61"/>
      </c>
      <c r="DD22" s="20">
        <f ca="1" t="shared" si="61"/>
      </c>
      <c r="DE22" s="20">
        <f ca="1" t="shared" si="61"/>
      </c>
      <c r="DF22" s="20">
        <f ca="1" t="shared" si="61"/>
      </c>
      <c r="DG22" s="20">
        <f ca="1" t="shared" si="61"/>
      </c>
      <c r="DH22" s="18"/>
      <c r="DI22" s="18"/>
      <c r="DJ22" s="18"/>
      <c r="DK22" s="18"/>
      <c r="DL22" s="18"/>
    </row>
    <row r="23" spans="1:111" s="18" customFormat="1" ht="33" customHeight="1">
      <c r="A23" s="13"/>
      <c r="B23" s="12"/>
      <c r="C23" s="46" t="s">
        <v>39</v>
      </c>
      <c r="D23" s="46" t="s">
        <v>13</v>
      </c>
      <c r="E23" s="48" t="s">
        <v>40</v>
      </c>
      <c r="F23" s="12"/>
      <c r="G23" s="12"/>
      <c r="H23" s="12"/>
      <c r="I23" s="12"/>
      <c r="J23" s="10"/>
      <c r="K23" s="11"/>
      <c r="L23" s="20">
        <f aca="true" ca="1" t="shared" si="62" ref="L23:AQ23">IF($J20&gt;0,INT(((RAND()+RAND()+RAND()+RAND()+RAND()+RAND()+RAND()+RAND()+RAND()+RAND()+RAND()-5.5)*s+m)*100)/100,"")</f>
      </c>
      <c r="M23" s="20">
        <f ca="1" t="shared" si="62"/>
      </c>
      <c r="N23" s="20">
        <f ca="1" t="shared" si="62"/>
      </c>
      <c r="O23" s="20">
        <f ca="1" t="shared" si="62"/>
      </c>
      <c r="P23" s="20">
        <f ca="1" t="shared" si="62"/>
      </c>
      <c r="Q23" s="20">
        <f ca="1" t="shared" si="62"/>
      </c>
      <c r="R23" s="20">
        <f ca="1" t="shared" si="62"/>
      </c>
      <c r="S23" s="20">
        <f ca="1" t="shared" si="62"/>
      </c>
      <c r="T23" s="20">
        <f ca="1" t="shared" si="62"/>
      </c>
      <c r="U23" s="20">
        <f ca="1" t="shared" si="62"/>
      </c>
      <c r="V23" s="20">
        <f ca="1" t="shared" si="62"/>
      </c>
      <c r="W23" s="20">
        <f ca="1" t="shared" si="62"/>
      </c>
      <c r="X23" s="20">
        <f ca="1" t="shared" si="62"/>
      </c>
      <c r="Y23" s="20">
        <f ca="1" t="shared" si="62"/>
      </c>
      <c r="Z23" s="20">
        <f ca="1" t="shared" si="62"/>
      </c>
      <c r="AA23" s="20">
        <f ca="1" t="shared" si="62"/>
      </c>
      <c r="AB23" s="20">
        <f ca="1" t="shared" si="62"/>
      </c>
      <c r="AC23" s="20">
        <f ca="1" t="shared" si="62"/>
      </c>
      <c r="AD23" s="20">
        <f ca="1" t="shared" si="62"/>
      </c>
      <c r="AE23" s="20">
        <f ca="1" t="shared" si="62"/>
      </c>
      <c r="AF23" s="20">
        <f ca="1" t="shared" si="62"/>
      </c>
      <c r="AG23" s="20">
        <f ca="1" t="shared" si="62"/>
      </c>
      <c r="AH23" s="20">
        <f ca="1" t="shared" si="62"/>
      </c>
      <c r="AI23" s="20">
        <f ca="1" t="shared" si="62"/>
      </c>
      <c r="AJ23" s="20">
        <f ca="1" t="shared" si="62"/>
      </c>
      <c r="AK23" s="20">
        <f ca="1" t="shared" si="62"/>
      </c>
      <c r="AL23" s="20">
        <f ca="1" t="shared" si="62"/>
      </c>
      <c r="AM23" s="20">
        <f ca="1" t="shared" si="62"/>
      </c>
      <c r="AN23" s="20">
        <f ca="1" t="shared" si="62"/>
      </c>
      <c r="AO23" s="20">
        <f ca="1" t="shared" si="62"/>
      </c>
      <c r="AP23" s="20">
        <f ca="1" t="shared" si="62"/>
      </c>
      <c r="AQ23" s="20">
        <f ca="1" t="shared" si="62"/>
      </c>
      <c r="AR23" s="20">
        <f aca="true" ca="1" t="shared" si="63" ref="AR23:BW23">IF($J20&gt;0,INT(((RAND()+RAND()+RAND()+RAND()+RAND()+RAND()+RAND()+RAND()+RAND()+RAND()+RAND()-5.5)*s+m)*100)/100,"")</f>
      </c>
      <c r="AS23" s="20">
        <f ca="1" t="shared" si="63"/>
      </c>
      <c r="AT23" s="20">
        <f ca="1" t="shared" si="63"/>
      </c>
      <c r="AU23" s="20">
        <f ca="1" t="shared" si="63"/>
      </c>
      <c r="AV23" s="20">
        <f ca="1" t="shared" si="63"/>
      </c>
      <c r="AW23" s="20">
        <f ca="1" t="shared" si="63"/>
      </c>
      <c r="AX23" s="20">
        <f ca="1" t="shared" si="63"/>
      </c>
      <c r="AY23" s="20">
        <f ca="1" t="shared" si="63"/>
      </c>
      <c r="AZ23" s="20">
        <f ca="1" t="shared" si="63"/>
      </c>
      <c r="BA23" s="20">
        <f ca="1" t="shared" si="63"/>
      </c>
      <c r="BB23" s="20">
        <f ca="1" t="shared" si="63"/>
      </c>
      <c r="BC23" s="20">
        <f ca="1" t="shared" si="63"/>
      </c>
      <c r="BD23" s="20">
        <f ca="1" t="shared" si="63"/>
      </c>
      <c r="BE23" s="20">
        <f ca="1" t="shared" si="63"/>
      </c>
      <c r="BF23" s="20">
        <f ca="1" t="shared" si="63"/>
      </c>
      <c r="BG23" s="20">
        <f ca="1" t="shared" si="63"/>
      </c>
      <c r="BH23" s="20">
        <f ca="1" t="shared" si="63"/>
      </c>
      <c r="BI23" s="20">
        <f ca="1" t="shared" si="63"/>
      </c>
      <c r="BJ23" s="20">
        <f ca="1" t="shared" si="63"/>
      </c>
      <c r="BK23" s="20">
        <f ca="1" t="shared" si="63"/>
      </c>
      <c r="BL23" s="20">
        <f ca="1" t="shared" si="63"/>
      </c>
      <c r="BM23" s="20">
        <f ca="1" t="shared" si="63"/>
      </c>
      <c r="BN23" s="20">
        <f ca="1" t="shared" si="63"/>
      </c>
      <c r="BO23" s="20">
        <f ca="1" t="shared" si="63"/>
      </c>
      <c r="BP23" s="20">
        <f ca="1" t="shared" si="63"/>
      </c>
      <c r="BQ23" s="20">
        <f ca="1" t="shared" si="63"/>
      </c>
      <c r="BR23" s="20">
        <f ca="1" t="shared" si="63"/>
      </c>
      <c r="BS23" s="20">
        <f ca="1" t="shared" si="63"/>
      </c>
      <c r="BT23" s="20">
        <f ca="1" t="shared" si="63"/>
      </c>
      <c r="BU23" s="20">
        <f ca="1" t="shared" si="63"/>
      </c>
      <c r="BV23" s="20">
        <f ca="1" t="shared" si="63"/>
      </c>
      <c r="BW23" s="20">
        <f ca="1" t="shared" si="63"/>
      </c>
      <c r="BX23" s="20">
        <f aca="true" ca="1" t="shared" si="64" ref="BX23:DG23">IF($J20&gt;0,INT(((RAND()+RAND()+RAND()+RAND()+RAND()+RAND()+RAND()+RAND()+RAND()+RAND()+RAND()-5.5)*s+m)*100)/100,"")</f>
      </c>
      <c r="BY23" s="20">
        <f ca="1" t="shared" si="64"/>
      </c>
      <c r="BZ23" s="20">
        <f ca="1" t="shared" si="64"/>
      </c>
      <c r="CA23" s="20">
        <f ca="1" t="shared" si="64"/>
      </c>
      <c r="CB23" s="20">
        <f ca="1" t="shared" si="64"/>
      </c>
      <c r="CC23" s="20">
        <f ca="1" t="shared" si="64"/>
      </c>
      <c r="CD23" s="20">
        <f ca="1" t="shared" si="64"/>
      </c>
      <c r="CE23" s="20">
        <f ca="1" t="shared" si="64"/>
      </c>
      <c r="CF23" s="20">
        <f ca="1" t="shared" si="64"/>
      </c>
      <c r="CG23" s="20">
        <f ca="1" t="shared" si="64"/>
      </c>
      <c r="CH23" s="20">
        <f ca="1" t="shared" si="64"/>
      </c>
      <c r="CI23" s="20">
        <f ca="1" t="shared" si="64"/>
      </c>
      <c r="CJ23" s="20">
        <f ca="1" t="shared" si="64"/>
      </c>
      <c r="CK23" s="20">
        <f ca="1" t="shared" si="64"/>
      </c>
      <c r="CL23" s="20">
        <f ca="1" t="shared" si="64"/>
      </c>
      <c r="CM23" s="20">
        <f ca="1" t="shared" si="64"/>
      </c>
      <c r="CN23" s="20">
        <f ca="1" t="shared" si="64"/>
      </c>
      <c r="CO23" s="20">
        <f ca="1" t="shared" si="64"/>
      </c>
      <c r="CP23" s="20">
        <f ca="1" t="shared" si="64"/>
      </c>
      <c r="CQ23" s="20">
        <f ca="1" t="shared" si="64"/>
      </c>
      <c r="CR23" s="20">
        <f ca="1" t="shared" si="64"/>
      </c>
      <c r="CS23" s="20">
        <f ca="1" t="shared" si="64"/>
      </c>
      <c r="CT23" s="20">
        <f ca="1" t="shared" si="64"/>
      </c>
      <c r="CU23" s="20">
        <f ca="1" t="shared" si="64"/>
      </c>
      <c r="CV23" s="20">
        <f ca="1" t="shared" si="64"/>
      </c>
      <c r="CW23" s="20">
        <f ca="1" t="shared" si="64"/>
      </c>
      <c r="CX23" s="20">
        <f ca="1" t="shared" si="64"/>
      </c>
      <c r="CY23" s="20">
        <f ca="1" t="shared" si="64"/>
      </c>
      <c r="CZ23" s="20">
        <f ca="1" t="shared" si="64"/>
      </c>
      <c r="DA23" s="20">
        <f ca="1" t="shared" si="64"/>
      </c>
      <c r="DB23" s="20">
        <f ca="1" t="shared" si="64"/>
      </c>
      <c r="DC23" s="20">
        <f ca="1" t="shared" si="64"/>
      </c>
      <c r="DD23" s="20">
        <f ca="1" t="shared" si="64"/>
      </c>
      <c r="DE23" s="20">
        <f ca="1" t="shared" si="64"/>
      </c>
      <c r="DF23" s="20">
        <f ca="1" t="shared" si="64"/>
      </c>
      <c r="DG23" s="20">
        <f ca="1" t="shared" si="64"/>
      </c>
    </row>
    <row r="24" spans="1:111" s="18" customFormat="1" ht="30.75" customHeight="1" thickBot="1">
      <c r="A24" s="13"/>
      <c r="B24" s="12"/>
      <c r="C24" s="57">
        <f>NORMINV(E19,mm,ss)</f>
        <v>40.735600836924974</v>
      </c>
      <c r="D24" s="57">
        <f>AVERAGE(x)</f>
        <v>39.978</v>
      </c>
      <c r="E24" s="46" t="str">
        <f>IF(D24&gt;C24,"Rho","Aho")</f>
        <v>Aho</v>
      </c>
      <c r="F24" s="12"/>
      <c r="G24" s="12"/>
      <c r="H24" s="12"/>
      <c r="I24" s="12"/>
      <c r="J24" s="10"/>
      <c r="K24" s="11"/>
      <c r="L24" s="21">
        <f aca="true" ca="1" t="shared" si="65" ref="L24:AQ24">IF($J21&gt;0,INT(((RAND()+RAND()+RAND()+RAND()+RAND()+RAND()+RAND()+RAND()+RAND()+RAND()+RAND()-5.5)*s+m)*100)/100,"")</f>
      </c>
      <c r="M24" s="21">
        <f ca="1" t="shared" si="65"/>
      </c>
      <c r="N24" s="21">
        <f ca="1" t="shared" si="65"/>
      </c>
      <c r="O24" s="21">
        <f ca="1" t="shared" si="65"/>
      </c>
      <c r="P24" s="21">
        <f ca="1" t="shared" si="65"/>
      </c>
      <c r="Q24" s="21">
        <f ca="1" t="shared" si="65"/>
      </c>
      <c r="R24" s="21">
        <f ca="1" t="shared" si="65"/>
      </c>
      <c r="S24" s="21">
        <f ca="1" t="shared" si="65"/>
      </c>
      <c r="T24" s="21">
        <f ca="1" t="shared" si="65"/>
      </c>
      <c r="U24" s="21">
        <f ca="1" t="shared" si="65"/>
      </c>
      <c r="V24" s="21">
        <f ca="1" t="shared" si="65"/>
      </c>
      <c r="W24" s="21">
        <f ca="1" t="shared" si="65"/>
      </c>
      <c r="X24" s="21">
        <f ca="1" t="shared" si="65"/>
      </c>
      <c r="Y24" s="21">
        <f ca="1" t="shared" si="65"/>
      </c>
      <c r="Z24" s="21">
        <f ca="1" t="shared" si="65"/>
      </c>
      <c r="AA24" s="21">
        <f ca="1" t="shared" si="65"/>
      </c>
      <c r="AB24" s="21">
        <f ca="1" t="shared" si="65"/>
      </c>
      <c r="AC24" s="21">
        <f ca="1" t="shared" si="65"/>
      </c>
      <c r="AD24" s="21">
        <f ca="1" t="shared" si="65"/>
      </c>
      <c r="AE24" s="21">
        <f ca="1" t="shared" si="65"/>
      </c>
      <c r="AF24" s="21">
        <f ca="1" t="shared" si="65"/>
      </c>
      <c r="AG24" s="21">
        <f ca="1" t="shared" si="65"/>
      </c>
      <c r="AH24" s="21">
        <f ca="1" t="shared" si="65"/>
      </c>
      <c r="AI24" s="21">
        <f ca="1" t="shared" si="65"/>
      </c>
      <c r="AJ24" s="21">
        <f ca="1" t="shared" si="65"/>
      </c>
      <c r="AK24" s="21">
        <f ca="1" t="shared" si="65"/>
      </c>
      <c r="AL24" s="21">
        <f ca="1" t="shared" si="65"/>
      </c>
      <c r="AM24" s="21">
        <f ca="1" t="shared" si="65"/>
      </c>
      <c r="AN24" s="21">
        <f ca="1" t="shared" si="65"/>
      </c>
      <c r="AO24" s="21">
        <f ca="1" t="shared" si="65"/>
      </c>
      <c r="AP24" s="21">
        <f ca="1" t="shared" si="65"/>
      </c>
      <c r="AQ24" s="21">
        <f ca="1" t="shared" si="65"/>
      </c>
      <c r="AR24" s="21">
        <f aca="true" ca="1" t="shared" si="66" ref="AR24:BW24">IF($J21&gt;0,INT(((RAND()+RAND()+RAND()+RAND()+RAND()+RAND()+RAND()+RAND()+RAND()+RAND()+RAND()-5.5)*s+m)*100)/100,"")</f>
      </c>
      <c r="AS24" s="21">
        <f ca="1" t="shared" si="66"/>
      </c>
      <c r="AT24" s="21">
        <f ca="1" t="shared" si="66"/>
      </c>
      <c r="AU24" s="21">
        <f ca="1" t="shared" si="66"/>
      </c>
      <c r="AV24" s="21">
        <f ca="1" t="shared" si="66"/>
      </c>
      <c r="AW24" s="21">
        <f ca="1" t="shared" si="66"/>
      </c>
      <c r="AX24" s="21">
        <f ca="1" t="shared" si="66"/>
      </c>
      <c r="AY24" s="21">
        <f ca="1" t="shared" si="66"/>
      </c>
      <c r="AZ24" s="21">
        <f ca="1" t="shared" si="66"/>
      </c>
      <c r="BA24" s="21">
        <f ca="1" t="shared" si="66"/>
      </c>
      <c r="BB24" s="21">
        <f ca="1" t="shared" si="66"/>
      </c>
      <c r="BC24" s="21">
        <f ca="1" t="shared" si="66"/>
      </c>
      <c r="BD24" s="21">
        <f ca="1" t="shared" si="66"/>
      </c>
      <c r="BE24" s="21">
        <f ca="1" t="shared" si="66"/>
      </c>
      <c r="BF24" s="21">
        <f ca="1" t="shared" si="66"/>
      </c>
      <c r="BG24" s="21">
        <f ca="1" t="shared" si="66"/>
      </c>
      <c r="BH24" s="21">
        <f ca="1" t="shared" si="66"/>
      </c>
      <c r="BI24" s="21">
        <f ca="1" t="shared" si="66"/>
      </c>
      <c r="BJ24" s="21">
        <f ca="1" t="shared" si="66"/>
      </c>
      <c r="BK24" s="21">
        <f ca="1" t="shared" si="66"/>
      </c>
      <c r="BL24" s="21">
        <f ca="1" t="shared" si="66"/>
      </c>
      <c r="BM24" s="21">
        <f ca="1" t="shared" si="66"/>
      </c>
      <c r="BN24" s="21">
        <f ca="1" t="shared" si="66"/>
      </c>
      <c r="BO24" s="21">
        <f ca="1" t="shared" si="66"/>
      </c>
      <c r="BP24" s="21">
        <f ca="1" t="shared" si="66"/>
      </c>
      <c r="BQ24" s="21">
        <f ca="1" t="shared" si="66"/>
      </c>
      <c r="BR24" s="21">
        <f ca="1" t="shared" si="66"/>
      </c>
      <c r="BS24" s="21">
        <f ca="1" t="shared" si="66"/>
      </c>
      <c r="BT24" s="21">
        <f ca="1" t="shared" si="66"/>
      </c>
      <c r="BU24" s="21">
        <f ca="1" t="shared" si="66"/>
      </c>
      <c r="BV24" s="21">
        <f ca="1" t="shared" si="66"/>
      </c>
      <c r="BW24" s="21">
        <f ca="1" t="shared" si="66"/>
      </c>
      <c r="BX24" s="21">
        <f aca="true" ca="1" t="shared" si="67" ref="BX24:DG24">IF($J21&gt;0,INT(((RAND()+RAND()+RAND()+RAND()+RAND()+RAND()+RAND()+RAND()+RAND()+RAND()+RAND()-5.5)*s+m)*100)/100,"")</f>
      </c>
      <c r="BY24" s="21">
        <f ca="1" t="shared" si="67"/>
      </c>
      <c r="BZ24" s="21">
        <f ca="1" t="shared" si="67"/>
      </c>
      <c r="CA24" s="21">
        <f ca="1" t="shared" si="67"/>
      </c>
      <c r="CB24" s="21">
        <f ca="1" t="shared" si="67"/>
      </c>
      <c r="CC24" s="21">
        <f ca="1" t="shared" si="67"/>
      </c>
      <c r="CD24" s="21">
        <f ca="1" t="shared" si="67"/>
      </c>
      <c r="CE24" s="21">
        <f ca="1" t="shared" si="67"/>
      </c>
      <c r="CF24" s="21">
        <f ca="1" t="shared" si="67"/>
      </c>
      <c r="CG24" s="21">
        <f ca="1" t="shared" si="67"/>
      </c>
      <c r="CH24" s="21">
        <f ca="1" t="shared" si="67"/>
      </c>
      <c r="CI24" s="21">
        <f ca="1" t="shared" si="67"/>
      </c>
      <c r="CJ24" s="21">
        <f ca="1" t="shared" si="67"/>
      </c>
      <c r="CK24" s="21">
        <f ca="1" t="shared" si="67"/>
      </c>
      <c r="CL24" s="21">
        <f ca="1" t="shared" si="67"/>
      </c>
      <c r="CM24" s="21">
        <f ca="1" t="shared" si="67"/>
      </c>
      <c r="CN24" s="21">
        <f ca="1" t="shared" si="67"/>
      </c>
      <c r="CO24" s="21">
        <f ca="1" t="shared" si="67"/>
      </c>
      <c r="CP24" s="21">
        <f ca="1" t="shared" si="67"/>
      </c>
      <c r="CQ24" s="21">
        <f ca="1" t="shared" si="67"/>
      </c>
      <c r="CR24" s="21">
        <f ca="1" t="shared" si="67"/>
      </c>
      <c r="CS24" s="21">
        <f ca="1" t="shared" si="67"/>
      </c>
      <c r="CT24" s="21">
        <f ca="1" t="shared" si="67"/>
      </c>
      <c r="CU24" s="21">
        <f ca="1" t="shared" si="67"/>
      </c>
      <c r="CV24" s="21">
        <f ca="1" t="shared" si="67"/>
      </c>
      <c r="CW24" s="21">
        <f ca="1" t="shared" si="67"/>
      </c>
      <c r="CX24" s="21">
        <f ca="1" t="shared" si="67"/>
      </c>
      <c r="CY24" s="21">
        <f ca="1" t="shared" si="67"/>
      </c>
      <c r="CZ24" s="21">
        <f ca="1" t="shared" si="67"/>
      </c>
      <c r="DA24" s="21">
        <f ca="1" t="shared" si="67"/>
      </c>
      <c r="DB24" s="21">
        <f ca="1" t="shared" si="67"/>
      </c>
      <c r="DC24" s="21">
        <f ca="1" t="shared" si="67"/>
      </c>
      <c r="DD24" s="21">
        <f ca="1" t="shared" si="67"/>
      </c>
      <c r="DE24" s="21">
        <f ca="1" t="shared" si="67"/>
      </c>
      <c r="DF24" s="21">
        <f ca="1" t="shared" si="67"/>
      </c>
      <c r="DG24" s="21">
        <f ca="1" t="shared" si="67"/>
      </c>
    </row>
    <row r="25" spans="1:11" s="18" customFormat="1" ht="24.75" customHeight="1" thickTop="1">
      <c r="A25" s="13"/>
      <c r="B25" s="12"/>
      <c r="C25" s="11"/>
      <c r="D25" s="11"/>
      <c r="E25" s="6"/>
      <c r="F25" s="12"/>
      <c r="G25" s="12"/>
      <c r="H25" s="12"/>
      <c r="I25" s="12"/>
      <c r="J25" s="10"/>
      <c r="K25" s="11"/>
    </row>
    <row r="26" s="18" customFormat="1" ht="24.75" customHeight="1">
      <c r="M26" s="26" t="s">
        <v>47</v>
      </c>
    </row>
    <row r="27" s="18" customFormat="1" ht="24.75" customHeight="1">
      <c r="L27" s="26">
        <f>G30</f>
        <v>50.5</v>
      </c>
    </row>
    <row r="28" spans="2:14" s="18" customFormat="1" ht="24.75" customHeight="1">
      <c r="B28" s="22" t="s">
        <v>9</v>
      </c>
      <c r="C28" s="23">
        <f>C20/G13^0.5</f>
        <v>0.4472135954999579</v>
      </c>
      <c r="L28" s="30">
        <f>m-4*sss</f>
        <v>38.21114561800017</v>
      </c>
      <c r="N28" s="30">
        <f>C24</f>
        <v>40.735600836924974</v>
      </c>
    </row>
    <row r="29" spans="2:14" s="18" customFormat="1" ht="24.75" customHeight="1">
      <c r="B29" s="25" t="s">
        <v>10</v>
      </c>
      <c r="C29" s="23">
        <f>D20/G13^0.5</f>
        <v>0.4472135954999579</v>
      </c>
      <c r="D29" s="26" t="str">
        <f>D18</f>
        <v>Réalité</v>
      </c>
      <c r="F29" s="26" t="s">
        <v>45</v>
      </c>
      <c r="H29" s="24"/>
      <c r="J29" s="26" t="s">
        <v>46</v>
      </c>
      <c r="K29" s="24"/>
      <c r="L29" s="32">
        <f>4*sss/L27</f>
        <v>0.03542285904950162</v>
      </c>
      <c r="N29" s="32">
        <f>-(F30+10*sss)/L27</f>
        <v>-0.07399079441731893</v>
      </c>
    </row>
    <row r="30" spans="5:12" s="18" customFormat="1" ht="24.75" customHeight="1">
      <c r="E30" s="26">
        <v>101</v>
      </c>
      <c r="F30" s="27">
        <f>mm-C24</f>
        <v>-0.7356008369249736</v>
      </c>
      <c r="G30" s="26">
        <v>50.5</v>
      </c>
      <c r="H30" s="24"/>
      <c r="L30" s="34"/>
    </row>
    <row r="31" spans="3:12" s="18" customFormat="1" ht="24.75" customHeight="1">
      <c r="C31" s="28">
        <f>m</f>
        <v>40</v>
      </c>
      <c r="D31" s="29" t="s">
        <v>48</v>
      </c>
      <c r="E31" s="30">
        <f>mm-4*ss</f>
        <v>38.21114561800017</v>
      </c>
      <c r="G31" s="30">
        <f>mm+4*ss</f>
        <v>41.78885438199983</v>
      </c>
      <c r="H31" s="24"/>
      <c r="J31" s="28">
        <f>mm</f>
        <v>40</v>
      </c>
      <c r="K31" s="29" t="s">
        <v>48</v>
      </c>
      <c r="L31" s="35"/>
    </row>
    <row r="32" spans="3:14" s="18" customFormat="1" ht="24.75" customHeight="1">
      <c r="C32" s="28">
        <f>s</f>
        <v>1</v>
      </c>
      <c r="D32" s="31" t="s">
        <v>49</v>
      </c>
      <c r="E32" s="32">
        <f>8*ss/E30</f>
        <v>0.03542285904950162</v>
      </c>
      <c r="G32" s="32">
        <f>-(F30+4*ss)/(G30)</f>
        <v>-0.020856505843066496</v>
      </c>
      <c r="H32" s="24"/>
      <c r="I32" s="24"/>
      <c r="J32" s="28">
        <f>ss</f>
        <v>0.4472135954999579</v>
      </c>
      <c r="K32" s="31" t="s">
        <v>49</v>
      </c>
      <c r="L32" s="39">
        <f aca="true" t="shared" si="68" ref="L32:L63">(1/(sss*(2*3.141621)^0.5))*EXP(-((K35-m)^2)/(2*sss^2))</f>
        <v>0.00029925213219006175</v>
      </c>
      <c r="M32" s="38">
        <f>N28</f>
        <v>40.735600836924974</v>
      </c>
      <c r="N32" s="39">
        <f>(1/(sss*(2*3.141621)^0.5))*EXP(-((M32-m-G$32/2)^2)/(2*sss^2))</f>
        <v>0.22187910984441164</v>
      </c>
    </row>
    <row r="33" spans="4:14" s="18" customFormat="1" ht="24.75" customHeight="1">
      <c r="D33" s="33"/>
      <c r="E33" s="34"/>
      <c r="H33" s="24"/>
      <c r="I33" s="24"/>
      <c r="K33" s="33"/>
      <c r="L33" s="39">
        <f t="shared" si="68"/>
        <v>0.00040951814208838895</v>
      </c>
      <c r="M33" s="38">
        <f>M32</f>
        <v>40.735600836924974</v>
      </c>
      <c r="N33" s="39">
        <v>0</v>
      </c>
    </row>
    <row r="34" spans="4:14" s="18" customFormat="1" ht="24.75" customHeight="1">
      <c r="D34" s="32"/>
      <c r="E34" s="35"/>
      <c r="H34" s="36">
        <f>D24</f>
        <v>39.978</v>
      </c>
      <c r="I34" s="24"/>
      <c r="J34" s="36">
        <v>0</v>
      </c>
      <c r="K34" s="37"/>
      <c r="L34" s="39">
        <f t="shared" si="68"/>
        <v>0.0005569091086386287</v>
      </c>
      <c r="M34" s="38">
        <f>M32+N$29</f>
        <v>40.661610042507654</v>
      </c>
      <c r="N34" s="39">
        <f>(1/(sss*(2*3.141621)^0.5))*EXP(-((M34-m-G$32/2)^2)/(2*sss^2))</f>
        <v>0.28842714226208627</v>
      </c>
    </row>
    <row r="35" spans="4:14" s="18" customFormat="1" ht="24.75" customHeight="1">
      <c r="D35" s="38">
        <f>E$31</f>
        <v>38.21114561800017</v>
      </c>
      <c r="E35" s="39">
        <f aca="true" t="shared" si="69" ref="E35:E66">(1/(ss*(2*3.141621)^0.5))*EXP(-((D35-mm)^2)/(2*ss^2))</f>
        <v>0.00029925213219006175</v>
      </c>
      <c r="F35" s="38">
        <f>G$31</f>
        <v>41.78885438199983</v>
      </c>
      <c r="G35" s="39">
        <f>(1/(ss*(2*3.141621)^0.5))*EXP(-((F35-mm-G$32/2)^2)/(2*ss^2))</f>
        <v>0.00027252802931952886</v>
      </c>
      <c r="H35" s="36">
        <f>H34</f>
        <v>39.978</v>
      </c>
      <c r="I35" s="24"/>
      <c r="J35" s="36">
        <f>E71</f>
        <v>0.4612720543417873</v>
      </c>
      <c r="K35" s="40">
        <f>L$28</f>
        <v>38.21114561800017</v>
      </c>
      <c r="L35" s="39">
        <f t="shared" si="68"/>
        <v>0.0007526113753703856</v>
      </c>
      <c r="M35" s="38">
        <f>M34</f>
        <v>40.661610042507654</v>
      </c>
      <c r="N35" s="39">
        <v>0</v>
      </c>
    </row>
    <row r="36" spans="4:14" s="18" customFormat="1" ht="24.75" customHeight="1">
      <c r="D36" s="38">
        <f aca="true" t="shared" si="70" ref="D36:D67">D35+E$32</f>
        <v>38.24656847704967</v>
      </c>
      <c r="E36" s="39">
        <f t="shared" si="69"/>
        <v>0.00040951814208838895</v>
      </c>
      <c r="F36" s="38">
        <f>F35</f>
        <v>41.78885438199983</v>
      </c>
      <c r="G36" s="39">
        <v>0</v>
      </c>
      <c r="I36" s="24"/>
      <c r="K36" s="38">
        <f aca="true" t="shared" si="71" ref="K36:K67">K35+L$29</f>
        <v>38.24656847704967</v>
      </c>
      <c r="L36" s="39">
        <f t="shared" si="68"/>
        <v>0.0010107238582480348</v>
      </c>
      <c r="M36" s="38">
        <f>M34+N$29</f>
        <v>40.587619248090334</v>
      </c>
      <c r="N36" s="39">
        <f>(1/(sss*(2*3.141621)^0.5))*EXP(-((M36-m-G$32/2)^2)/(2*sss^2))</f>
        <v>0.3648109072004385</v>
      </c>
    </row>
    <row r="37" spans="4:14" s="18" customFormat="1" ht="24.75" customHeight="1">
      <c r="D37" s="38">
        <f t="shared" si="70"/>
        <v>38.281991336099175</v>
      </c>
      <c r="E37" s="39">
        <f t="shared" si="69"/>
        <v>0.0005569091086386287</v>
      </c>
      <c r="F37" s="38">
        <f>F35+G$32</f>
        <v>41.76799787615677</v>
      </c>
      <c r="G37" s="39">
        <f>(1/(ss*(2*3.141621)^0.5))*EXP(-((F37-mm-G$32/2)^2)/(2*ss^2))</f>
        <v>0.0003284181775994941</v>
      </c>
      <c r="H37" s="24">
        <f>C24</f>
        <v>40.735600836924974</v>
      </c>
      <c r="I37" s="36"/>
      <c r="J37" s="41">
        <f>J35/2</f>
        <v>0.23063602717089365</v>
      </c>
      <c r="K37" s="40">
        <f t="shared" si="71"/>
        <v>38.281991336099175</v>
      </c>
      <c r="L37" s="39">
        <f t="shared" si="68"/>
        <v>0.0013488682701164579</v>
      </c>
      <c r="M37" s="38">
        <f>M36</f>
        <v>40.587619248090334</v>
      </c>
      <c r="N37" s="39">
        <v>0</v>
      </c>
    </row>
    <row r="38" spans="4:14" s="18" customFormat="1" ht="24.75" customHeight="1">
      <c r="D38" s="38">
        <f t="shared" si="70"/>
        <v>38.31741419514868</v>
      </c>
      <c r="E38" s="39">
        <f t="shared" si="69"/>
        <v>0.0007526113753703856</v>
      </c>
      <c r="F38" s="38">
        <f>F37</f>
        <v>41.76799787615677</v>
      </c>
      <c r="G38" s="39">
        <v>0</v>
      </c>
      <c r="H38" s="24">
        <f>H37</f>
        <v>40.735600836924974</v>
      </c>
      <c r="I38" s="36"/>
      <c r="J38" s="41">
        <f>-J35/2</f>
        <v>-0.23063602717089365</v>
      </c>
      <c r="K38" s="40">
        <f t="shared" si="71"/>
        <v>38.31741419514868</v>
      </c>
      <c r="L38" s="39">
        <f t="shared" si="68"/>
        <v>0.0017888826099136694</v>
      </c>
      <c r="M38" s="38">
        <f>M36+N$29</f>
        <v>40.513628453673014</v>
      </c>
      <c r="N38" s="39">
        <f>(1/(sss*(2*3.141621)^0.5))*EXP(-((M38-m-G$32/2)^2)/(2*sss^2))</f>
        <v>0.4489639572912515</v>
      </c>
    </row>
    <row r="39" spans="4:14" s="18" customFormat="1" ht="24.75" customHeight="1">
      <c r="D39" s="38">
        <f t="shared" si="70"/>
        <v>38.35283705419818</v>
      </c>
      <c r="E39" s="39">
        <f t="shared" si="69"/>
        <v>0.0010107238582480348</v>
      </c>
      <c r="F39" s="38">
        <f>F37+G$32</f>
        <v>41.747141370313706</v>
      </c>
      <c r="G39" s="39">
        <f>(1/(ss*(2*3.141621)^0.5))*EXP(-((F39-mm-G$32/2)^2)/(2*ss^2))</f>
        <v>0.00039491044521744754</v>
      </c>
      <c r="K39" s="38">
        <f t="shared" si="71"/>
        <v>38.35283705419818</v>
      </c>
      <c r="L39" s="39">
        <f t="shared" si="68"/>
        <v>0.0023575962272148316</v>
      </c>
      <c r="M39" s="38">
        <f>M38</f>
        <v>40.513628453673014</v>
      </c>
      <c r="N39" s="39">
        <v>0</v>
      </c>
    </row>
    <row r="40" spans="4:14" s="18" customFormat="1" ht="24.75" customHeight="1">
      <c r="D40" s="38">
        <f t="shared" si="70"/>
        <v>38.38825991324769</v>
      </c>
      <c r="E40" s="39">
        <f t="shared" si="69"/>
        <v>0.0013488682701164579</v>
      </c>
      <c r="F40" s="38">
        <f>F39</f>
        <v>41.747141370313706</v>
      </c>
      <c r="G40" s="39">
        <v>0</v>
      </c>
      <c r="I40" s="24"/>
      <c r="K40" s="38">
        <f t="shared" si="71"/>
        <v>38.38825991324769</v>
      </c>
      <c r="L40" s="39">
        <f t="shared" si="68"/>
        <v>0.0030876800775681223</v>
      </c>
      <c r="M40" s="38">
        <f>M38+N$29</f>
        <v>40.439637659255695</v>
      </c>
      <c r="N40" s="39">
        <f>(1/(sss*(2*3.141621)^0.5))*EXP(-((M40-m-G$32/2)^2)/(2*sss^2))</f>
        <v>0.5376097242369713</v>
      </c>
    </row>
    <row r="41" spans="4:14" s="18" customFormat="1" ht="24.75" customHeight="1">
      <c r="D41" s="38">
        <f t="shared" si="70"/>
        <v>38.42368277229719</v>
      </c>
      <c r="E41" s="39">
        <f t="shared" si="69"/>
        <v>0.0017888826099136694</v>
      </c>
      <c r="F41" s="38">
        <f>F39+G$32</f>
        <v>41.72628486447064</v>
      </c>
      <c r="G41" s="39">
        <f>(1/(ss*(2*3.141621)^0.5))*EXP(-((F41-mm-G$32/2)^2)/(2*ss^2))</f>
        <v>0.00047383318966596805</v>
      </c>
      <c r="I41" s="24"/>
      <c r="K41" s="38">
        <f t="shared" si="71"/>
        <v>38.42368277229719</v>
      </c>
      <c r="L41" s="39">
        <f t="shared" si="68"/>
        <v>0.004018559893704016</v>
      </c>
      <c r="M41" s="38">
        <f>M40</f>
        <v>40.439637659255695</v>
      </c>
      <c r="N41" s="39">
        <v>0</v>
      </c>
    </row>
    <row r="42" spans="4:14" s="18" customFormat="1" ht="24.75" customHeight="1">
      <c r="D42" s="38">
        <f t="shared" si="70"/>
        <v>38.459105631346695</v>
      </c>
      <c r="E42" s="39">
        <f t="shared" si="69"/>
        <v>0.0023575962272148316</v>
      </c>
      <c r="F42" s="38">
        <f>F41</f>
        <v>41.72628486447064</v>
      </c>
      <c r="G42" s="39">
        <v>0</v>
      </c>
      <c r="K42" s="38">
        <f t="shared" si="71"/>
        <v>38.459105631346695</v>
      </c>
      <c r="L42" s="39">
        <f t="shared" si="68"/>
        <v>0.005197372900156491</v>
      </c>
      <c r="M42" s="38">
        <f>M40+N$29</f>
        <v>40.365646864838375</v>
      </c>
      <c r="N42" s="39">
        <f>(1/(sss*(2*3.141621)^0.5))*EXP(-((M42-m-G$32/2)^2)/(2*sss^2))</f>
        <v>0.6263754520978155</v>
      </c>
    </row>
    <row r="43" spans="4:14" s="18" customFormat="1" ht="24.75" customHeight="1">
      <c r="D43" s="38">
        <f t="shared" si="70"/>
        <v>38.4945284903962</v>
      </c>
      <c r="E43" s="39">
        <f t="shared" si="69"/>
        <v>0.0030876800775681223</v>
      </c>
      <c r="F43" s="38">
        <f>F41+G$32</f>
        <v>41.70542835862758</v>
      </c>
      <c r="G43" s="39">
        <f>(1/(ss*(2*3.141621)^0.5))*EXP(-((F43-mm-G$32/2)^2)/(2*ss^2))</f>
        <v>0.0005672934345055715</v>
      </c>
      <c r="K43" s="38">
        <f t="shared" si="71"/>
        <v>38.4945284903962</v>
      </c>
      <c r="L43" s="39">
        <f t="shared" si="68"/>
        <v>0.00667994046487426</v>
      </c>
      <c r="M43" s="38">
        <f>M42</f>
        <v>40.365646864838375</v>
      </c>
      <c r="N43" s="39">
        <v>0</v>
      </c>
    </row>
    <row r="44" spans="4:14" s="18" customFormat="1" ht="24.75" customHeight="1">
      <c r="D44" s="38">
        <f t="shared" si="70"/>
        <v>38.5299513494457</v>
      </c>
      <c r="E44" s="39">
        <f t="shared" si="69"/>
        <v>0.004018559893704016</v>
      </c>
      <c r="F44" s="38">
        <f>F43</f>
        <v>41.70542835862758</v>
      </c>
      <c r="G44" s="39">
        <v>0</v>
      </c>
      <c r="K44" s="38">
        <f t="shared" si="71"/>
        <v>38.5299513494457</v>
      </c>
      <c r="L44" s="39">
        <f t="shared" si="68"/>
        <v>0.008531719885282535</v>
      </c>
      <c r="M44" s="38">
        <f>M42+N$29</f>
        <v>40.291656070421055</v>
      </c>
      <c r="N44" s="39">
        <f>(1/(sss*(2*3.141621)^0.5))*EXP(-((M44-m-G$32/2)^2)/(2*sss^2))</f>
        <v>0.7100915067805467</v>
      </c>
    </row>
    <row r="45" spans="4:14" s="18" customFormat="1" ht="24.75" customHeight="1">
      <c r="D45" s="38">
        <f t="shared" si="70"/>
        <v>38.56537420849521</v>
      </c>
      <c r="E45" s="39">
        <f t="shared" si="69"/>
        <v>0.005197372900156491</v>
      </c>
      <c r="F45" s="38">
        <f>F43+G$32</f>
        <v>41.684571852784515</v>
      </c>
      <c r="G45" s="39">
        <f>(1/(ss*(2*3.141621)^0.5))*EXP(-((F45-mm-G$32/2)^2)/(2*ss^2))</f>
        <v>0.0006777124437196317</v>
      </c>
      <c r="K45" s="38">
        <f t="shared" si="71"/>
        <v>38.56537420849521</v>
      </c>
      <c r="L45" s="39">
        <f t="shared" si="68"/>
        <v>0.010828688644372428</v>
      </c>
      <c r="M45" s="38">
        <f>M44</f>
        <v>40.291656070421055</v>
      </c>
      <c r="N45" s="39">
        <v>0</v>
      </c>
    </row>
    <row r="46" spans="4:14" s="18" customFormat="1" ht="24.75" customHeight="1">
      <c r="D46" s="38">
        <f t="shared" si="70"/>
        <v>38.60079706754471</v>
      </c>
      <c r="E46" s="39">
        <f t="shared" si="69"/>
        <v>0.00667994046487426</v>
      </c>
      <c r="F46" s="38">
        <f>F45</f>
        <v>41.684571852784515</v>
      </c>
      <c r="G46" s="39">
        <v>0</v>
      </c>
      <c r="K46" s="38">
        <f t="shared" si="71"/>
        <v>38.60079706754471</v>
      </c>
      <c r="L46" s="39">
        <f t="shared" si="68"/>
        <v>0.013658104377201639</v>
      </c>
      <c r="M46" s="38">
        <f>M44+N$29</f>
        <v>40.217665276003736</v>
      </c>
      <c r="N46" s="39">
        <f>(1/(sss*(2*3.141621)^0.5))*EXP(-((M46-m-G$32/2)^2)/(2*sss^2))</f>
        <v>0.7832598814403996</v>
      </c>
    </row>
    <row r="47" spans="4:14" s="18" customFormat="1" ht="24.75" customHeight="1">
      <c r="D47" s="38">
        <f t="shared" si="70"/>
        <v>38.636219926594215</v>
      </c>
      <c r="E47" s="39">
        <f t="shared" si="69"/>
        <v>0.008531719885282535</v>
      </c>
      <c r="F47" s="38">
        <f>F45+G$32</f>
        <v>41.66371534694145</v>
      </c>
      <c r="G47" s="39">
        <f>(1/(ss*(2*3.141621)^0.5))*EXP(-((F47-mm-G$32/2)^2)/(2*ss^2))</f>
        <v>0.0008078646136518485</v>
      </c>
      <c r="K47" s="38">
        <f t="shared" si="71"/>
        <v>38.636219926594215</v>
      </c>
      <c r="L47" s="39">
        <f t="shared" si="68"/>
        <v>0.017119074034749222</v>
      </c>
      <c r="M47" s="38">
        <f>M46</f>
        <v>40.217665276003736</v>
      </c>
      <c r="N47" s="39">
        <v>0</v>
      </c>
    </row>
    <row r="48" spans="4:14" s="18" customFormat="1" ht="24.75" customHeight="1">
      <c r="D48" s="38">
        <f t="shared" si="70"/>
        <v>38.67164278564372</v>
      </c>
      <c r="E48" s="39">
        <f t="shared" si="69"/>
        <v>0.010828688644372428</v>
      </c>
      <c r="F48" s="38">
        <f>F47</f>
        <v>41.66371534694145</v>
      </c>
      <c r="G48" s="39">
        <v>0</v>
      </c>
      <c r="K48" s="38">
        <f t="shared" si="71"/>
        <v>38.67164278564372</v>
      </c>
      <c r="L48" s="39">
        <f t="shared" si="68"/>
        <v>0.02132285703442579</v>
      </c>
      <c r="M48" s="38">
        <f>M46+N$29</f>
        <v>40.143674481586416</v>
      </c>
      <c r="N48" s="39">
        <f>(1/(sss*(2*3.141621)^0.5))*EXP(-((M48-m-G$32/2)^2)/(2*sss^2))</f>
        <v>0.8406387828292478</v>
      </c>
    </row>
    <row r="49" spans="4:14" s="18" customFormat="1" ht="24.75" customHeight="1">
      <c r="D49" s="38">
        <f t="shared" si="70"/>
        <v>38.70706564469322</v>
      </c>
      <c r="E49" s="39">
        <f t="shared" si="69"/>
        <v>0.013658104377201639</v>
      </c>
      <c r="F49" s="38">
        <f>F47+G$32</f>
        <v>41.64285884109839</v>
      </c>
      <c r="G49" s="39">
        <f>(1/(ss*(2*3.141621)^0.5))*EXP(-((F49-mm-G$32/2)^2)/(2*ss^2))</f>
        <v>0.0009609197813970864</v>
      </c>
      <c r="K49" s="38">
        <f t="shared" si="71"/>
        <v>38.70706564469322</v>
      </c>
      <c r="L49" s="39">
        <f t="shared" si="68"/>
        <v>0.026392820381345355</v>
      </c>
      <c r="M49" s="38">
        <f>M48</f>
        <v>40.143674481586416</v>
      </c>
      <c r="N49" s="39">
        <v>0</v>
      </c>
    </row>
    <row r="50" spans="4:14" s="18" customFormat="1" ht="24.75" customHeight="1">
      <c r="D50" s="38">
        <f t="shared" si="70"/>
        <v>38.74248850374273</v>
      </c>
      <c r="E50" s="39">
        <f t="shared" si="69"/>
        <v>0.017119074034749222</v>
      </c>
      <c r="F50" s="38">
        <f>F49</f>
        <v>41.64285884109839</v>
      </c>
      <c r="G50" s="39">
        <v>0</v>
      </c>
      <c r="K50" s="38">
        <f t="shared" si="71"/>
        <v>38.74248850374273</v>
      </c>
      <c r="L50" s="39">
        <f t="shared" si="68"/>
        <v>0.03246395975975922</v>
      </c>
      <c r="M50" s="38">
        <f>M48+N$29</f>
        <v>40.069683687169096</v>
      </c>
      <c r="N50" s="39">
        <f>(1/(sss*(2*3.141621)^0.5))*EXP(-((M50-m-G$32/2)^2)/(2*sss^2))</f>
        <v>0.8778593464885387</v>
      </c>
    </row>
    <row r="51" spans="4:14" s="18" customFormat="1" ht="24.75" customHeight="1">
      <c r="D51" s="38">
        <f t="shared" si="70"/>
        <v>38.77791136279223</v>
      </c>
      <c r="E51" s="39">
        <f t="shared" si="69"/>
        <v>0.02132285703442579</v>
      </c>
      <c r="F51" s="38">
        <f>F49+G$32</f>
        <v>41.622002335255324</v>
      </c>
      <c r="G51" s="39">
        <f>(1/(ss*(2*3.141621)^0.5))*EXP(-((F51-mm-G$32/2)^2)/(2*ss^2))</f>
        <v>0.0011404890110647522</v>
      </c>
      <c r="K51" s="38">
        <f t="shared" si="71"/>
        <v>38.77791136279223</v>
      </c>
      <c r="L51" s="39">
        <f t="shared" si="68"/>
        <v>0.03968190040206202</v>
      </c>
      <c r="M51" s="38">
        <f>M50</f>
        <v>40.069683687169096</v>
      </c>
      <c r="N51" s="39">
        <v>0</v>
      </c>
    </row>
    <row r="52" spans="4:14" s="18" customFormat="1" ht="24.75" customHeight="1">
      <c r="D52" s="38">
        <f t="shared" si="70"/>
        <v>38.813334221841735</v>
      </c>
      <c r="E52" s="39">
        <f t="shared" si="69"/>
        <v>0.026392820381345355</v>
      </c>
      <c r="F52" s="38">
        <f>F51</f>
        <v>41.622002335255324</v>
      </c>
      <c r="G52" s="39">
        <v>0</v>
      </c>
      <c r="K52" s="38">
        <f t="shared" si="71"/>
        <v>38.813334221841735</v>
      </c>
      <c r="L52" s="39">
        <f t="shared" si="68"/>
        <v>0.04820129609675981</v>
      </c>
      <c r="M52" s="38">
        <f>M50+N$29</f>
        <v>39.99569289275178</v>
      </c>
      <c r="N52" s="39">
        <f>(1/(sss*(2*3.141621)^0.5))*EXP(-((M52-m-G$32/2)^2)/(2*sss^2))</f>
        <v>0.8919744774823228</v>
      </c>
    </row>
    <row r="53" spans="4:14" s="18" customFormat="1" ht="24.75" customHeight="1">
      <c r="D53" s="38">
        <f t="shared" si="70"/>
        <v>38.84875708089124</v>
      </c>
      <c r="E53" s="39">
        <f t="shared" si="69"/>
        <v>0.03246395975975922</v>
      </c>
      <c r="F53" s="38">
        <f>F51+G$32</f>
        <v>41.60114582941226</v>
      </c>
      <c r="G53" s="39">
        <f>(1/(ss*(2*3.141621)^0.5))*EXP(-((F53-mm-G$32/2)^2)/(2*ss^2))</f>
        <v>0.0013506738734383166</v>
      </c>
      <c r="K53" s="38">
        <f t="shared" si="71"/>
        <v>38.84875708089124</v>
      </c>
      <c r="L53" s="39">
        <f t="shared" si="68"/>
        <v>0.058183554853559596</v>
      </c>
      <c r="M53" s="38">
        <f>M52</f>
        <v>39.99569289275178</v>
      </c>
      <c r="N53" s="39">
        <v>0</v>
      </c>
    </row>
    <row r="54" spans="4:14" s="18" customFormat="1" ht="24.75" customHeight="1">
      <c r="D54" s="38">
        <f t="shared" si="70"/>
        <v>38.88417993994074</v>
      </c>
      <c r="E54" s="39">
        <f t="shared" si="69"/>
        <v>0.03968190040206202</v>
      </c>
      <c r="F54" s="38">
        <f>F53</f>
        <v>41.60114582941226</v>
      </c>
      <c r="G54" s="39">
        <v>0</v>
      </c>
      <c r="K54" s="38">
        <f t="shared" si="71"/>
        <v>38.88417993994074</v>
      </c>
      <c r="L54" s="39">
        <f t="shared" si="68"/>
        <v>0.06979383617533097</v>
      </c>
      <c r="M54" s="38">
        <f>M52+N$29</f>
        <v>39.92170209833446</v>
      </c>
      <c r="N54" s="39">
        <f>(1/(sss*(2*3.141621)^0.5))*EXP(-((M54-m-G$32/2)^2)/(2*sss^2))</f>
        <v>0.8818442626810488</v>
      </c>
    </row>
    <row r="55" spans="4:14" s="18" customFormat="1" ht="24.75" customHeight="1">
      <c r="D55" s="38">
        <f t="shared" si="70"/>
        <v>38.91960279899025</v>
      </c>
      <c r="E55" s="39">
        <f t="shared" si="69"/>
        <v>0.04820129609675981</v>
      </c>
      <c r="F55" s="38">
        <f>F53+G$32</f>
        <v>41.5802893235692</v>
      </c>
      <c r="G55" s="39">
        <f>(1/(ss*(2*3.141621)^0.5))*EXP(-((F55-mm-G$32/2)^2)/(2*ss^2))</f>
        <v>0.0015961191795644317</v>
      </c>
      <c r="K55" s="38">
        <f t="shared" si="71"/>
        <v>38.91960279899025</v>
      </c>
      <c r="L55" s="39">
        <f t="shared" si="68"/>
        <v>0.08319728798644126</v>
      </c>
      <c r="M55" s="38">
        <f>M54</f>
        <v>39.92170209833446</v>
      </c>
      <c r="N55" s="39">
        <v>0</v>
      </c>
    </row>
    <row r="56" spans="4:14" s="18" customFormat="1" ht="24.75" customHeight="1">
      <c r="D56" s="38">
        <f t="shared" si="70"/>
        <v>38.95502565803975</v>
      </c>
      <c r="E56" s="39">
        <f t="shared" si="69"/>
        <v>0.058183554853559596</v>
      </c>
      <c r="F56" s="38">
        <f>F55</f>
        <v>41.5802893235692</v>
      </c>
      <c r="G56" s="39">
        <v>0</v>
      </c>
      <c r="K56" s="38">
        <f t="shared" si="71"/>
        <v>38.95502565803975</v>
      </c>
      <c r="L56" s="39">
        <f t="shared" si="68"/>
        <v>0.09855452105714622</v>
      </c>
      <c r="M56" s="38">
        <f>M54+N$29</f>
        <v>39.84771130391714</v>
      </c>
      <c r="N56" s="39">
        <f>(1/(sss*(2*3.141621)^0.5))*EXP(-((M56-m-G$32/2)^2)/(2*sss^2))</f>
        <v>0.8482880224236832</v>
      </c>
    </row>
    <row r="57" spans="4:14" s="18" customFormat="1" ht="24.75" customHeight="1">
      <c r="D57" s="38">
        <f t="shared" si="70"/>
        <v>38.990448517089256</v>
      </c>
      <c r="E57" s="39">
        <f t="shared" si="69"/>
        <v>0.06979383617533097</v>
      </c>
      <c r="F57" s="38">
        <f>F55+G$32</f>
        <v>41.55943281772613</v>
      </c>
      <c r="G57" s="39">
        <f>(1/(ss*(2*3.141621)^0.5))*EXP(-((F57-mm-G$32/2)^2)/(2*ss^2))</f>
        <v>0.0018820690641607174</v>
      </c>
      <c r="K57" s="38">
        <f t="shared" si="71"/>
        <v>38.990448517089256</v>
      </c>
      <c r="L57" s="39">
        <f t="shared" si="68"/>
        <v>0.11601635481328157</v>
      </c>
      <c r="M57" s="38">
        <f>M56</f>
        <v>39.84771130391714</v>
      </c>
      <c r="N57" s="39">
        <v>0</v>
      </c>
    </row>
    <row r="58" spans="4:14" s="18" customFormat="1" ht="24.75" customHeight="1">
      <c r="D58" s="38">
        <f t="shared" si="70"/>
        <v>39.02587137613876</v>
      </c>
      <c r="E58" s="39">
        <f t="shared" si="69"/>
        <v>0.08319728798644126</v>
      </c>
      <c r="F58" s="38">
        <f>F57</f>
        <v>41.55943281772613</v>
      </c>
      <c r="G58" s="39">
        <v>0</v>
      </c>
      <c r="K58" s="38">
        <f t="shared" si="71"/>
        <v>39.02587137613876</v>
      </c>
      <c r="L58" s="39">
        <f t="shared" si="68"/>
        <v>0.13571790978246662</v>
      </c>
      <c r="M58" s="38">
        <f>M56+N$29</f>
        <v>39.77372050949982</v>
      </c>
      <c r="N58" s="39">
        <f>(1/(sss*(2*3.141621)^0.5))*EXP(-((M58-m-G$32/2)^2)/(2*sss^2))</f>
        <v>0.7939748602823555</v>
      </c>
    </row>
    <row r="59" spans="4:14" s="18" customFormat="1" ht="24.75" customHeight="1">
      <c r="D59" s="38">
        <f t="shared" si="70"/>
        <v>39.061294235188264</v>
      </c>
      <c r="E59" s="39">
        <f t="shared" si="69"/>
        <v>0.09855452105714622</v>
      </c>
      <c r="F59" s="38">
        <f>F57+G$32</f>
        <v>41.53857631188307</v>
      </c>
      <c r="G59" s="39">
        <f>(1/(ss*(2*3.141621)^0.5))*EXP(-((F59-mm-G$32/2)^2)/(2*ss^2))</f>
        <v>0.002214426239995202</v>
      </c>
      <c r="K59" s="38">
        <f t="shared" si="71"/>
        <v>39.061294235188264</v>
      </c>
      <c r="L59" s="39">
        <f t="shared" si="68"/>
        <v>0.15777216710614206</v>
      </c>
      <c r="M59" s="38">
        <f>M58</f>
        <v>39.77372050949982</v>
      </c>
      <c r="N59" s="39">
        <v>0</v>
      </c>
    </row>
    <row r="60" spans="4:14" s="18" customFormat="1" ht="24.75" customHeight="1">
      <c r="D60" s="38">
        <f t="shared" si="70"/>
        <v>39.09671709423777</v>
      </c>
      <c r="E60" s="39">
        <f t="shared" si="69"/>
        <v>0.11601635481328157</v>
      </c>
      <c r="F60" s="38">
        <f>F59</f>
        <v>41.53857631188307</v>
      </c>
      <c r="G60" s="39">
        <v>0</v>
      </c>
      <c r="K60" s="38">
        <f t="shared" si="71"/>
        <v>39.09671709423777</v>
      </c>
      <c r="L60" s="39">
        <f t="shared" si="68"/>
        <v>0.1822631625002781</v>
      </c>
      <c r="M60" s="38">
        <f>M58+N$29</f>
        <v>39.6997297150825</v>
      </c>
      <c r="N60" s="39">
        <f>(1/(sss*(2*3.141621)^0.5))*EXP(-((M60-m-G$32/2)^2)/(2*sss^2))</f>
        <v>0.7230729974799157</v>
      </c>
    </row>
    <row r="61" spans="4:14" s="18" customFormat="1" ht="24.75" customHeight="1">
      <c r="D61" s="38">
        <f t="shared" si="70"/>
        <v>39.13213995328727</v>
      </c>
      <c r="E61" s="39">
        <f t="shared" si="69"/>
        <v>0.13571790978246662</v>
      </c>
      <c r="F61" s="38">
        <f>F59+G$32</f>
        <v>41.517719806040006</v>
      </c>
      <c r="G61" s="39">
        <f>(1/(ss*(2*3.141621)^0.5))*EXP(-((F61-mm-G$32/2)^2)/(2*ss^2))</f>
        <v>0.00259981415928246</v>
      </c>
      <c r="K61" s="38">
        <f t="shared" si="71"/>
        <v>39.13213995328727</v>
      </c>
      <c r="L61" s="39">
        <f t="shared" si="68"/>
        <v>0.20923902824120655</v>
      </c>
      <c r="M61" s="38">
        <f>M60</f>
        <v>39.6997297150825</v>
      </c>
      <c r="N61" s="39">
        <v>0</v>
      </c>
    </row>
    <row r="62" spans="4:14" s="18" customFormat="1" ht="24.75" customHeight="1">
      <c r="D62" s="38">
        <f t="shared" si="70"/>
        <v>39.167562812336776</v>
      </c>
      <c r="E62" s="39">
        <f t="shared" si="69"/>
        <v>0.15777216710614206</v>
      </c>
      <c r="F62" s="38">
        <f>F61</f>
        <v>41.517719806040006</v>
      </c>
      <c r="G62" s="39">
        <v>0</v>
      </c>
      <c r="K62" s="38">
        <f t="shared" si="71"/>
        <v>39.167562812336776</v>
      </c>
      <c r="L62" s="39">
        <f t="shared" si="68"/>
        <v>0.23870513925596684</v>
      </c>
      <c r="M62" s="38">
        <f>M60+N$29</f>
        <v>39.62573892066518</v>
      </c>
      <c r="N62" s="39">
        <f>(1/(sss*(2*3.141621)^0.5))*EXP(-((M62-m-G$32/2)^2)/(2*sss^2))</f>
        <v>0.6407218148986304</v>
      </c>
    </row>
    <row r="63" spans="4:14" s="18" customFormat="1" ht="24.75" customHeight="1">
      <c r="D63" s="38">
        <f t="shared" si="70"/>
        <v>39.20298567138628</v>
      </c>
      <c r="E63" s="39">
        <f t="shared" si="69"/>
        <v>0.1822631625002781</v>
      </c>
      <c r="F63" s="38">
        <f>F61+G$32</f>
        <v>41.49686330019694</v>
      </c>
      <c r="G63" s="39">
        <f>(1/(ss*(2*3.141621)^0.5))*EXP(-((F63-mm-G$32/2)^2)/(2*ss^2))</f>
        <v>0.003045641722574324</v>
      </c>
      <c r="K63" s="38">
        <f t="shared" si="71"/>
        <v>39.20298567138628</v>
      </c>
      <c r="L63" s="39">
        <f t="shared" si="68"/>
        <v>0.2706176550310239</v>
      </c>
      <c r="M63" s="38">
        <f>M62</f>
        <v>39.62573892066518</v>
      </c>
      <c r="N63" s="39">
        <v>0</v>
      </c>
    </row>
    <row r="64" spans="4:14" s="18" customFormat="1" ht="24.75" customHeight="1">
      <c r="D64" s="38">
        <f t="shared" si="70"/>
        <v>39.238408530435784</v>
      </c>
      <c r="E64" s="39">
        <f t="shared" si="69"/>
        <v>0.20923902824120655</v>
      </c>
      <c r="F64" s="38">
        <f>F63</f>
        <v>41.49686330019694</v>
      </c>
      <c r="G64" s="39">
        <v>0</v>
      </c>
      <c r="K64" s="38">
        <f t="shared" si="71"/>
        <v>39.238408530435784</v>
      </c>
      <c r="L64" s="39">
        <f aca="true" t="shared" si="72" ref="L64:L95">(1/(sss*(2*3.141621)^0.5))*EXP(-((K67-m)^2)/(2*sss^2))</f>
        <v>0.3048777745877053</v>
      </c>
      <c r="M64" s="38">
        <f>M62+N$29</f>
        <v>39.55174812624786</v>
      </c>
      <c r="N64" s="39">
        <f>(1/(sss*(2*3.141621)^0.5))*EXP(-((M64-m-G$32/2)^2)/(2*sss^2))</f>
        <v>0.5524193131339357</v>
      </c>
    </row>
    <row r="65" spans="4:14" s="18" customFormat="1" ht="24.75" customHeight="1">
      <c r="D65" s="38">
        <f t="shared" si="70"/>
        <v>39.27383138948529</v>
      </c>
      <c r="E65" s="39">
        <f t="shared" si="69"/>
        <v>0.23870513925596684</v>
      </c>
      <c r="F65" s="38">
        <f>F63+G$32</f>
        <v>41.47600679435388</v>
      </c>
      <c r="G65" s="39">
        <f>(1/(ss*(2*3.141621)^0.5))*EXP(-((F65-mm-G$32/2)^2)/(2*ss^2))</f>
        <v>0.0035601700697406174</v>
      </c>
      <c r="K65" s="38">
        <f t="shared" si="71"/>
        <v>39.27383138948529</v>
      </c>
      <c r="L65" s="39">
        <f t="shared" si="72"/>
        <v>0.3413270341509019</v>
      </c>
      <c r="M65" s="38">
        <f>M64</f>
        <v>39.55174812624786</v>
      </c>
      <c r="N65" s="39">
        <v>0</v>
      </c>
    </row>
    <row r="66" spans="4:14" s="18" customFormat="1" ht="24.75" customHeight="1">
      <c r="D66" s="38">
        <f t="shared" si="70"/>
        <v>39.30925424853479</v>
      </c>
      <c r="E66" s="39">
        <f t="shared" si="69"/>
        <v>0.2706176550310239</v>
      </c>
      <c r="F66" s="38">
        <f>F65</f>
        <v>41.47600679435388</v>
      </c>
      <c r="G66" s="39">
        <v>0</v>
      </c>
      <c r="K66" s="38">
        <f t="shared" si="71"/>
        <v>39.30925424853479</v>
      </c>
      <c r="L66" s="39">
        <f t="shared" si="72"/>
        <v>0.3797439737284613</v>
      </c>
      <c r="M66" s="38">
        <f>M64+N$29</f>
        <v>39.47775733183054</v>
      </c>
      <c r="N66" s="39">
        <f>(1/(sss*(2*3.141621)^0.5))*EXP(-((M66-m-G$32/2)^2)/(2*sss^2))</f>
        <v>0.4634257608469073</v>
      </c>
    </row>
    <row r="67" spans="4:14" s="18" customFormat="1" ht="24.75" customHeight="1">
      <c r="D67" s="38">
        <f t="shared" si="70"/>
        <v>39.344677107584296</v>
      </c>
      <c r="E67" s="39">
        <f aca="true" t="shared" si="73" ref="E67:E98">(1/(ss*(2*3.141621)^0.5))*EXP(-((D67-mm)^2)/(2*ss^2))</f>
        <v>0.3048777745877053</v>
      </c>
      <c r="F67" s="38">
        <f>F65+G$32</f>
        <v>41.455150288510815</v>
      </c>
      <c r="G67" s="39">
        <f>(1/(ss*(2*3.141621)^0.5))*EXP(-((F67-mm-G$32/2)^2)/(2*ss^2))</f>
        <v>0.004152580871849612</v>
      </c>
      <c r="K67" s="38">
        <f t="shared" si="71"/>
        <v>39.344677107584296</v>
      </c>
      <c r="L67" s="39">
        <f t="shared" si="72"/>
        <v>0.41984247766959454</v>
      </c>
      <c r="M67" s="38">
        <f>M66</f>
        <v>39.47775733183054</v>
      </c>
      <c r="N67" s="39">
        <v>0</v>
      </c>
    </row>
    <row r="68" spans="4:14" s="18" customFormat="1" ht="24.75" customHeight="1">
      <c r="D68" s="38">
        <f aca="true" t="shared" si="74" ref="D68:D99">D67+E$32</f>
        <v>39.3800999666338</v>
      </c>
      <c r="E68" s="39">
        <f t="shared" si="73"/>
        <v>0.3413270341509019</v>
      </c>
      <c r="F68" s="38">
        <f>F67</f>
        <v>41.455150288510815</v>
      </c>
      <c r="G68" s="39">
        <v>0</v>
      </c>
      <c r="K68" s="38">
        <f aca="true" t="shared" si="75" ref="K68:K99">K67+L$29</f>
        <v>39.3800999666338</v>
      </c>
      <c r="L68" s="39">
        <f t="shared" si="72"/>
        <v>0.4612720543417873</v>
      </c>
      <c r="M68" s="38">
        <f>M66+N$29</f>
        <v>39.40376653741322</v>
      </c>
      <c r="N68" s="39">
        <f>(1/(sss*(2*3.141621)^0.5))*EXP(-((M68-m-G$32/2)^2)/(2*sss^2))</f>
        <v>0.3782713636707093</v>
      </c>
    </row>
    <row r="69" spans="4:14" s="18" customFormat="1" ht="24.75" customHeight="1">
      <c r="D69" s="38">
        <f t="shared" si="74"/>
        <v>39.415522825683304</v>
      </c>
      <c r="E69" s="39">
        <f t="shared" si="73"/>
        <v>0.3797439737284613</v>
      </c>
      <c r="F69" s="38">
        <f>F67+G$32</f>
        <v>41.43429378266775</v>
      </c>
      <c r="G69" s="39">
        <f>(1/(ss*(2*3.141621)^0.5))*EXP(-((F69-mm-G$32/2)^2)/(2*ss^2))</f>
        <v>0.004833045417787205</v>
      </c>
      <c r="K69" s="38">
        <f t="shared" si="75"/>
        <v>39.415522825683304</v>
      </c>
      <c r="L69" s="39">
        <f t="shared" si="72"/>
        <v>0.5036202614238071</v>
      </c>
      <c r="M69" s="38">
        <f>M68</f>
        <v>39.40376653741322</v>
      </c>
      <c r="N69" s="39">
        <v>0</v>
      </c>
    </row>
    <row r="70" spans="4:14" s="18" customFormat="1" ht="24.75" customHeight="1">
      <c r="D70" s="38">
        <f t="shared" si="74"/>
        <v>39.45094568473281</v>
      </c>
      <c r="E70" s="39">
        <f t="shared" si="73"/>
        <v>0.41984247766959454</v>
      </c>
      <c r="F70" s="38">
        <f>F69</f>
        <v>41.43429378266775</v>
      </c>
      <c r="G70" s="39">
        <v>0</v>
      </c>
      <c r="K70" s="38">
        <f t="shared" si="75"/>
        <v>39.45094568473281</v>
      </c>
      <c r="L70" s="39">
        <f t="shared" si="72"/>
        <v>0.546417407261022</v>
      </c>
      <c r="M70" s="38">
        <f>M68+N$29</f>
        <v>39.3297757429959</v>
      </c>
      <c r="N70" s="39">
        <f>(1/(sss*(2*3.141621)^0.5))*EXP(-((M70-m-G$32/2)^2)/(2*sss^2))</f>
        <v>0.30042684288407107</v>
      </c>
    </row>
    <row r="71" spans="4:14" s="18" customFormat="1" ht="24.75" customHeight="1">
      <c r="D71" s="38">
        <f t="shared" si="74"/>
        <v>39.48636854378231</v>
      </c>
      <c r="E71" s="39">
        <f t="shared" si="73"/>
        <v>0.4612720543417873</v>
      </c>
      <c r="F71" s="38">
        <f>F69+G$32</f>
        <v>41.41343727682469</v>
      </c>
      <c r="G71" s="39">
        <f>(1/(ss*(2*3.141621)^0.5))*EXP(-((F71-mm-G$32/2)^2)/(2*ss^2))</f>
        <v>0.005612793656356275</v>
      </c>
      <c r="K71" s="38">
        <f t="shared" si="75"/>
        <v>39.48636854378231</v>
      </c>
      <c r="L71" s="39">
        <f t="shared" si="72"/>
        <v>0.5891435678576612</v>
      </c>
      <c r="M71" s="38">
        <f>M70</f>
        <v>39.3297757429959</v>
      </c>
      <c r="N71" s="39">
        <v>0</v>
      </c>
    </row>
    <row r="72" spans="4:14" s="18" customFormat="1" ht="24.75" customHeight="1">
      <c r="D72" s="38">
        <f t="shared" si="74"/>
        <v>39.521791402831816</v>
      </c>
      <c r="E72" s="39">
        <f t="shared" si="73"/>
        <v>0.5036202614238071</v>
      </c>
      <c r="F72" s="38">
        <f>F71</f>
        <v>41.41343727682469</v>
      </c>
      <c r="G72" s="39">
        <v>0</v>
      </c>
      <c r="K72" s="38">
        <f t="shared" si="75"/>
        <v>39.521791402831816</v>
      </c>
      <c r="L72" s="39">
        <f t="shared" si="72"/>
        <v>0.6312378572171942</v>
      </c>
      <c r="M72" s="38">
        <f>M70+N$29</f>
        <v>39.25578494857858</v>
      </c>
      <c r="N72" s="39">
        <f>(1/(sss*(2*3.141621)^0.5))*EXP(-((M72-m-G$32/2)^2)/(2*sss^2))</f>
        <v>0.23215924252720896</v>
      </c>
    </row>
    <row r="73" spans="4:14" s="18" customFormat="1" ht="24.75" customHeight="1">
      <c r="D73" s="38">
        <f t="shared" si="74"/>
        <v>39.55721426188132</v>
      </c>
      <c r="E73" s="39">
        <f t="shared" si="73"/>
        <v>0.546417407261022</v>
      </c>
      <c r="F73" s="38">
        <f>F71+G$32</f>
        <v>41.392580770981624</v>
      </c>
      <c r="G73" s="39">
        <f>(1/(ss*(2*3.141621)^0.5))*EXP(-((F73-mm-G$32/2)^2)/(2*ss^2))</f>
        <v>0.006504182214803946</v>
      </c>
      <c r="K73" s="38">
        <f t="shared" si="75"/>
        <v>39.55721426188132</v>
      </c>
      <c r="L73" s="39">
        <f t="shared" si="72"/>
        <v>0.6721097808058059</v>
      </c>
      <c r="M73" s="38">
        <f>M72</f>
        <v>39.25578494857858</v>
      </c>
      <c r="N73" s="39">
        <v>0</v>
      </c>
    </row>
    <row r="74" spans="4:14" s="18" customFormat="1" ht="24.75" customHeight="1">
      <c r="D74" s="38">
        <f t="shared" si="74"/>
        <v>39.592637120930824</v>
      </c>
      <c r="E74" s="39">
        <f t="shared" si="73"/>
        <v>0.5891435678576612</v>
      </c>
      <c r="F74" s="38">
        <f>F73</f>
        <v>41.392580770981624</v>
      </c>
      <c r="G74" s="39">
        <v>0</v>
      </c>
      <c r="K74" s="38">
        <f t="shared" si="75"/>
        <v>39.592637120930824</v>
      </c>
      <c r="L74" s="39">
        <f t="shared" si="72"/>
        <v>0.7111523936670834</v>
      </c>
      <c r="M74" s="38">
        <f>M72+N$29</f>
        <v>39.18179415416126</v>
      </c>
      <c r="N74" s="39">
        <f>(1/(sss*(2*3.141621)^0.5))*EXP(-((M74-m-G$32/2)^2)/(2*sss^2))</f>
        <v>0.17456018667648593</v>
      </c>
    </row>
    <row r="75" spans="4:14" s="18" customFormat="1" ht="24.75" customHeight="1">
      <c r="D75" s="38">
        <f t="shared" si="74"/>
        <v>39.62805997998033</v>
      </c>
      <c r="E75" s="39">
        <f t="shared" si="73"/>
        <v>0.6312378572171942</v>
      </c>
      <c r="F75" s="38">
        <f>F73+G$32</f>
        <v>41.37172426513856</v>
      </c>
      <c r="G75" s="39">
        <f>(1/(ss*(2*3.141621)^0.5))*EXP(-((F75-mm-G$32/2)^2)/(2*ss^2))</f>
        <v>0.0075207602700629005</v>
      </c>
      <c r="K75" s="38">
        <f t="shared" si="75"/>
        <v>39.62805997998033</v>
      </c>
      <c r="L75" s="39">
        <f t="shared" si="72"/>
        <v>0.7477568824276556</v>
      </c>
      <c r="M75" s="38">
        <f>M74</f>
        <v>39.18179415416126</v>
      </c>
      <c r="N75" s="39">
        <v>0</v>
      </c>
    </row>
    <row r="76" spans="4:14" s="18" customFormat="1" ht="24.75" customHeight="1">
      <c r="D76" s="38">
        <f t="shared" si="74"/>
        <v>39.66348283902983</v>
      </c>
      <c r="E76" s="39">
        <f t="shared" si="73"/>
        <v>0.6721097808058059</v>
      </c>
      <c r="F76" s="38">
        <f>F75</f>
        <v>41.37172426513856</v>
      </c>
      <c r="G76" s="39">
        <v>0</v>
      </c>
      <c r="K76" s="38">
        <f t="shared" si="75"/>
        <v>39.66348283902983</v>
      </c>
      <c r="L76" s="39">
        <f t="shared" si="72"/>
        <v>0.781328100476396</v>
      </c>
      <c r="M76" s="38">
        <f>M74+N$29</f>
        <v>39.10780335974394</v>
      </c>
      <c r="N76" s="39">
        <f>(1/(sss*(2*3.141621)^0.5))*EXP(-((M76-m-G$32/2)^2)/(2*sss^2))</f>
        <v>0.12770749688031519</v>
      </c>
    </row>
    <row r="77" spans="4:14" s="18" customFormat="1" ht="24.75" customHeight="1">
      <c r="D77" s="38">
        <f t="shared" si="74"/>
        <v>39.698905698079336</v>
      </c>
      <c r="E77" s="39">
        <f t="shared" si="73"/>
        <v>0.7111523936670834</v>
      </c>
      <c r="F77" s="38">
        <f>F75+G$32</f>
        <v>41.3508677592955</v>
      </c>
      <c r="G77" s="39">
        <f>(1/(ss*(2*3.141621)^0.5))*EXP(-((F77-mm-G$32/2)^2)/(2*ss^2))</f>
        <v>0.008677332001710053</v>
      </c>
      <c r="K77" s="38">
        <f t="shared" si="75"/>
        <v>39.698905698079336</v>
      </c>
      <c r="L77" s="39">
        <f t="shared" si="72"/>
        <v>0.8113005140074393</v>
      </c>
      <c r="M77" s="38">
        <f>M76</f>
        <v>39.10780335974394</v>
      </c>
      <c r="N77" s="39">
        <v>0</v>
      </c>
    </row>
    <row r="78" spans="4:14" s="18" customFormat="1" ht="24.75" customHeight="1">
      <c r="D78" s="38">
        <f t="shared" si="74"/>
        <v>39.73432855712884</v>
      </c>
      <c r="E78" s="39">
        <f t="shared" si="73"/>
        <v>0.7477568824276556</v>
      </c>
      <c r="F78" s="38">
        <f>F77</f>
        <v>41.3508677592955</v>
      </c>
      <c r="G78" s="39">
        <v>0</v>
      </c>
      <c r="K78" s="38">
        <f t="shared" si="75"/>
        <v>39.73432855712884</v>
      </c>
      <c r="L78" s="39">
        <f t="shared" si="72"/>
        <v>0.8371539686357905</v>
      </c>
      <c r="M78" s="38">
        <f>M76+N$29</f>
        <v>39.03381256532662</v>
      </c>
      <c r="N78" s="39">
        <f>(1/(sss*(2*3.141621)^0.5))*EXP(-((M78-m-G$32/2)^2)/(2*sss^2))</f>
        <v>0.09090746825106362</v>
      </c>
    </row>
    <row r="79" spans="4:14" s="18" customFormat="1" ht="24.75" customHeight="1">
      <c r="D79" s="38">
        <f t="shared" si="74"/>
        <v>39.769751416178345</v>
      </c>
      <c r="E79" s="39">
        <f t="shared" si="73"/>
        <v>0.781328100476396</v>
      </c>
      <c r="F79" s="38">
        <f>F77+G$32</f>
        <v>41.33001125345243</v>
      </c>
      <c r="G79" s="39">
        <f>(1/(ss*(2*3.141621)^0.5))*EXP(-((F79-mm-G$32/2)^2)/(2*ss^2))</f>
        <v>0.00999001420841644</v>
      </c>
      <c r="K79" s="38">
        <f t="shared" si="75"/>
        <v>39.769751416178345</v>
      </c>
      <c r="L79" s="39">
        <f t="shared" si="72"/>
        <v>0.8584286659658285</v>
      </c>
      <c r="M79" s="38">
        <f>M78</f>
        <v>39.03381256532662</v>
      </c>
      <c r="N79" s="39">
        <v>0</v>
      </c>
    </row>
    <row r="80" spans="4:14" s="18" customFormat="1" ht="24.75" customHeight="1">
      <c r="D80" s="38">
        <f t="shared" si="74"/>
        <v>39.80517427522785</v>
      </c>
      <c r="E80" s="39">
        <f t="shared" si="73"/>
        <v>0.8113005140074393</v>
      </c>
      <c r="F80" s="38">
        <f>F79</f>
        <v>41.33001125345243</v>
      </c>
      <c r="G80" s="39">
        <v>0</v>
      </c>
      <c r="K80" s="38">
        <f t="shared" si="75"/>
        <v>39.80517427522785</v>
      </c>
      <c r="L80" s="39">
        <f t="shared" si="72"/>
        <v>0.8747387493069941</v>
      </c>
      <c r="M80" s="38">
        <f>M78+N$29</f>
        <v>38.9598217709093</v>
      </c>
      <c r="N80" s="39">
        <f>(1/(sss*(2*3.141621)^0.5))*EXP(-((M80-m-G$32/2)^2)/(2*sss^2))</f>
        <v>0.06296434771964975</v>
      </c>
    </row>
    <row r="81" spans="4:14" s="18" customFormat="1" ht="24.75" customHeight="1">
      <c r="D81" s="38">
        <f t="shared" si="74"/>
        <v>39.84059713427735</v>
      </c>
      <c r="E81" s="39">
        <f t="shared" si="73"/>
        <v>0.8371539686357905</v>
      </c>
      <c r="F81" s="38">
        <f>F79+G$32</f>
        <v>41.30915474760937</v>
      </c>
      <c r="G81" s="39">
        <f>(1/(ss*(2*3.141621)^0.5))*EXP(-((F81-mm-G$32/2)^2)/(2*ss^2))</f>
        <v>0.011476287525590668</v>
      </c>
      <c r="K81" s="38">
        <f t="shared" si="75"/>
        <v>39.84059713427735</v>
      </c>
      <c r="L81" s="39">
        <f t="shared" si="72"/>
        <v>0.8857839383760278</v>
      </c>
      <c r="M81" s="38">
        <f>M80</f>
        <v>38.9598217709093</v>
      </c>
      <c r="N81" s="39">
        <v>0</v>
      </c>
    </row>
    <row r="82" spans="4:14" s="18" customFormat="1" ht="24.75" customHeight="1">
      <c r="D82" s="38">
        <f t="shared" si="74"/>
        <v>39.87601999332686</v>
      </c>
      <c r="E82" s="39">
        <f t="shared" si="73"/>
        <v>0.8584286659658285</v>
      </c>
      <c r="F82" s="38">
        <f>F81</f>
        <v>41.30915474760937</v>
      </c>
      <c r="G82" s="39">
        <v>0</v>
      </c>
      <c r="K82" s="38">
        <f t="shared" si="75"/>
        <v>39.87601999332686</v>
      </c>
      <c r="L82" s="39">
        <f t="shared" si="72"/>
        <v>0.8913587230666958</v>
      </c>
      <c r="M82" s="38">
        <f>M80+N$29</f>
        <v>38.88583097649198</v>
      </c>
      <c r="N82" s="39">
        <f>(1/(sss*(2*3.141621)^0.5))*EXP(-((M82-m-G$32/2)^2)/(2*sss^2))</f>
        <v>0.042432813613524197</v>
      </c>
    </row>
    <row r="83" spans="4:14" s="18" customFormat="1" ht="24.75" customHeight="1">
      <c r="D83" s="38">
        <f t="shared" si="74"/>
        <v>39.91144285237636</v>
      </c>
      <c r="E83" s="39">
        <f t="shared" si="73"/>
        <v>0.8747387493069941</v>
      </c>
      <c r="F83" s="38">
        <f>F81+G$32</f>
        <v>41.288298241766306</v>
      </c>
      <c r="G83" s="39">
        <f>(1/(ss*(2*3.141621)^0.5))*EXP(-((F83-mm-G$32/2)^2)/(2*ss^2))</f>
        <v>0.013155039544527536</v>
      </c>
      <c r="K83" s="38">
        <f t="shared" si="75"/>
        <v>39.91144285237636</v>
      </c>
      <c r="L83" s="39">
        <f t="shared" si="72"/>
        <v>0.8913587230666767</v>
      </c>
      <c r="M83" s="38">
        <f>M82</f>
        <v>38.88583097649198</v>
      </c>
      <c r="N83" s="39">
        <v>0</v>
      </c>
    </row>
    <row r="84" spans="4:14" s="18" customFormat="1" ht="24.75" customHeight="1">
      <c r="D84" s="38">
        <f t="shared" si="74"/>
        <v>39.946865711425865</v>
      </c>
      <c r="E84" s="39">
        <f t="shared" si="73"/>
        <v>0.8857839383760278</v>
      </c>
      <c r="F84" s="38">
        <f>F83</f>
        <v>41.288298241766306</v>
      </c>
      <c r="G84" s="39">
        <v>0</v>
      </c>
      <c r="K84" s="38">
        <f t="shared" si="75"/>
        <v>39.946865711425865</v>
      </c>
      <c r="L84" s="39">
        <f t="shared" si="72"/>
        <v>0.8857839383759709</v>
      </c>
      <c r="M84" s="38">
        <f>M82+N$29</f>
        <v>38.81184018207466</v>
      </c>
      <c r="N84" s="39">
        <f>(1/(sss*(2*3.141621)^0.5))*EXP(-((M84-m-G$32/2)^2)/(2*sss^2))</f>
        <v>0.027824087226035434</v>
      </c>
    </row>
    <row r="85" spans="1:14" ht="24.75" customHeight="1">
      <c r="A85" s="18"/>
      <c r="B85" s="18"/>
      <c r="C85" s="18"/>
      <c r="D85" s="38">
        <f t="shared" si="74"/>
        <v>39.98228857047537</v>
      </c>
      <c r="E85" s="39">
        <f t="shared" si="73"/>
        <v>0.8913587230666958</v>
      </c>
      <c r="F85" s="38">
        <f>F83+G$32</f>
        <v>41.26744173592324</v>
      </c>
      <c r="G85" s="39">
        <f>(1/(ss*(2*3.141621)^0.5))*EXP(-((F85-mm-G$32/2)^2)/(2*ss^2))</f>
        <v>0.01504659800657995</v>
      </c>
      <c r="H85" s="18"/>
      <c r="I85" s="18"/>
      <c r="J85" s="18"/>
      <c r="K85" s="38">
        <f t="shared" si="75"/>
        <v>39.98228857047537</v>
      </c>
      <c r="L85" s="39">
        <f t="shared" si="72"/>
        <v>0.8747387493069007</v>
      </c>
      <c r="M85" s="38">
        <f>M84</f>
        <v>38.81184018207466</v>
      </c>
      <c r="N85" s="39">
        <v>0</v>
      </c>
    </row>
    <row r="86" spans="1:14" ht="24.75" customHeight="1">
      <c r="A86" s="18"/>
      <c r="B86" s="18"/>
      <c r="C86" s="18"/>
      <c r="D86" s="38">
        <f t="shared" si="74"/>
        <v>40.01771142952487</v>
      </c>
      <c r="E86" s="39">
        <f t="shared" si="73"/>
        <v>0.8913587230666767</v>
      </c>
      <c r="F86" s="38">
        <f>F85</f>
        <v>41.26744173592324</v>
      </c>
      <c r="G86" s="39">
        <v>0</v>
      </c>
      <c r="H86" s="18"/>
      <c r="I86" s="18"/>
      <c r="J86" s="18"/>
      <c r="K86" s="38">
        <f t="shared" si="75"/>
        <v>40.01771142952487</v>
      </c>
      <c r="L86" s="39">
        <f t="shared" si="72"/>
        <v>0.8584286659656999</v>
      </c>
      <c r="M86" s="38">
        <f>M84+N$29</f>
        <v>38.73784938765734</v>
      </c>
      <c r="N86" s="39">
        <f>(1/(sss*(2*3.141621)^0.5))*EXP(-((M86-m-G$32/2)^2)/(2*sss^2))</f>
        <v>0.01775219247224467</v>
      </c>
    </row>
    <row r="87" spans="1:14" ht="24.75" customHeight="1">
      <c r="A87" s="18"/>
      <c r="B87" s="18"/>
      <c r="C87" s="18"/>
      <c r="D87" s="38">
        <f t="shared" si="74"/>
        <v>40.05313428857438</v>
      </c>
      <c r="E87" s="39">
        <f t="shared" si="73"/>
        <v>0.8857839383759709</v>
      </c>
      <c r="F87" s="38">
        <f>F85+G$32</f>
        <v>41.24658523008018</v>
      </c>
      <c r="G87" s="39">
        <f>(1/(ss*(2*3.141621)^0.5))*EXP(-((F87-mm-G$32/2)^2)/(2*ss^2))</f>
        <v>0.01717275213394699</v>
      </c>
      <c r="H87" s="18"/>
      <c r="I87" s="18"/>
      <c r="J87" s="18"/>
      <c r="K87" s="38">
        <f t="shared" si="75"/>
        <v>40.05313428857438</v>
      </c>
      <c r="L87" s="39">
        <f t="shared" si="72"/>
        <v>0.8371539686356293</v>
      </c>
      <c r="M87" s="38">
        <f>M86</f>
        <v>38.73784938765734</v>
      </c>
      <c r="N87" s="39">
        <v>0</v>
      </c>
    </row>
    <row r="88" spans="1:14" ht="24.75" customHeight="1">
      <c r="A88" s="42"/>
      <c r="B88" s="42"/>
      <c r="C88" s="42"/>
      <c r="D88" s="38">
        <f t="shared" si="74"/>
        <v>40.08855714762388</v>
      </c>
      <c r="E88" s="39">
        <f t="shared" si="73"/>
        <v>0.8747387493069007</v>
      </c>
      <c r="F88" s="38">
        <f>F87</f>
        <v>41.24658523008018</v>
      </c>
      <c r="G88" s="39">
        <v>0</v>
      </c>
      <c r="H88" s="42"/>
      <c r="I88" s="18"/>
      <c r="J88" s="42"/>
      <c r="K88" s="38">
        <f t="shared" si="75"/>
        <v>40.08855714762388</v>
      </c>
      <c r="L88" s="39">
        <f t="shared" si="72"/>
        <v>0.8113005140072485</v>
      </c>
      <c r="M88" s="38">
        <f>M86+N$29</f>
        <v>38.66385859324002</v>
      </c>
      <c r="N88" s="39">
        <f>(1/(sss*(2*3.141621)^0.5))*EXP(-((M88-m-G$32/2)^2)/(2*sss^2))</f>
        <v>0.011020341307557831</v>
      </c>
    </row>
    <row r="89" spans="1:14" ht="24.75" customHeight="1">
      <c r="A89" s="42"/>
      <c r="B89" s="42"/>
      <c r="C89" s="42"/>
      <c r="D89" s="38">
        <f t="shared" si="74"/>
        <v>40.123980006673385</v>
      </c>
      <c r="E89" s="39">
        <f t="shared" si="73"/>
        <v>0.8584286659656999</v>
      </c>
      <c r="F89" s="38">
        <f>F87+G$32</f>
        <v>41.225728724237115</v>
      </c>
      <c r="G89" s="39">
        <f>(1/(ss*(2*3.141621)^0.5))*EXP(-((F89-mm-G$32/2)^2)/(2*ss^2))</f>
        <v>0.019556760066183353</v>
      </c>
      <c r="H89" s="42"/>
      <c r="I89" s="18"/>
      <c r="J89" s="42"/>
      <c r="K89" s="38">
        <f t="shared" si="75"/>
        <v>40.123980006673385</v>
      </c>
      <c r="L89" s="39">
        <f t="shared" si="72"/>
        <v>0.7813281004761786</v>
      </c>
      <c r="M89" s="38">
        <f>M88</f>
        <v>38.66385859324002</v>
      </c>
      <c r="N89" s="39">
        <v>0</v>
      </c>
    </row>
    <row r="90" spans="1:14" ht="24.75" customHeight="1">
      <c r="A90" s="42"/>
      <c r="B90" s="42"/>
      <c r="C90" s="42"/>
      <c r="D90" s="38">
        <f t="shared" si="74"/>
        <v>40.15940286572289</v>
      </c>
      <c r="E90" s="39">
        <f t="shared" si="73"/>
        <v>0.8371539686356293</v>
      </c>
      <c r="F90" s="38">
        <f>F89</f>
        <v>41.225728724237115</v>
      </c>
      <c r="G90" s="39">
        <v>0</v>
      </c>
      <c r="H90" s="42"/>
      <c r="I90" s="18"/>
      <c r="J90" s="42"/>
      <c r="K90" s="38">
        <f t="shared" si="75"/>
        <v>40.15940286572289</v>
      </c>
      <c r="L90" s="39">
        <f t="shared" si="72"/>
        <v>0.7477568824274157</v>
      </c>
      <c r="M90" s="38">
        <f>M88+N$29</f>
        <v>38.5898677988227</v>
      </c>
      <c r="N90" s="39">
        <f>(1/(sss*(2*3.141621)^0.5))*EXP(-((M90-m-G$32/2)^2)/(2*sss^2))</f>
        <v>0.006656563321900174</v>
      </c>
    </row>
    <row r="91" spans="1:14" ht="24.75" customHeight="1">
      <c r="A91" s="42"/>
      <c r="B91" s="42"/>
      <c r="C91" s="42"/>
      <c r="D91" s="38">
        <f t="shared" si="74"/>
        <v>40.19482572477239</v>
      </c>
      <c r="E91" s="39">
        <f t="shared" si="73"/>
        <v>0.8113005140072485</v>
      </c>
      <c r="F91" s="38">
        <f>F89+G$32</f>
        <v>41.20487221839405</v>
      </c>
      <c r="G91" s="39">
        <f>(1/(ss*(2*3.141621)^0.5))*EXP(-((F91-mm-G$32/2)^2)/(2*ss^2))</f>
        <v>0.02222334030328293</v>
      </c>
      <c r="H91" s="42"/>
      <c r="I91" s="42"/>
      <c r="J91" s="42"/>
      <c r="K91" s="38">
        <f t="shared" si="75"/>
        <v>40.19482572477239</v>
      </c>
      <c r="L91" s="39">
        <f t="shared" si="72"/>
        <v>0.7111523936668247</v>
      </c>
      <c r="M91" s="38">
        <f>M90</f>
        <v>38.5898677988227</v>
      </c>
      <c r="N91" s="39">
        <v>0</v>
      </c>
    </row>
    <row r="92" spans="1:14" ht="24.75" customHeight="1">
      <c r="A92" s="42"/>
      <c r="B92" s="42"/>
      <c r="C92" s="42"/>
      <c r="D92" s="38">
        <f t="shared" si="74"/>
        <v>40.2302485838219</v>
      </c>
      <c r="E92" s="39">
        <f t="shared" si="73"/>
        <v>0.7813281004761786</v>
      </c>
      <c r="F92" s="38">
        <f>F91</f>
        <v>41.20487221839405</v>
      </c>
      <c r="G92" s="39">
        <v>0</v>
      </c>
      <c r="H92" s="42"/>
      <c r="I92" s="42"/>
      <c r="J92" s="42"/>
      <c r="K92" s="38">
        <f t="shared" si="75"/>
        <v>40.2302485838219</v>
      </c>
      <c r="L92" s="39">
        <f t="shared" si="72"/>
        <v>0.6721097808055325</v>
      </c>
      <c r="M92" s="38">
        <f>M90+N$29</f>
        <v>38.51587700440538</v>
      </c>
      <c r="N92" s="39">
        <f>(1/(sss*(2*3.141621)^0.5))*EXP(-((M92-m-G$32/2)^2)/(2*sss^2))</f>
        <v>0.00391216411933508</v>
      </c>
    </row>
    <row r="93" spans="1:14" ht="24.75" customHeight="1">
      <c r="A93" s="42"/>
      <c r="B93" s="42"/>
      <c r="C93" s="42"/>
      <c r="D93" s="38">
        <f t="shared" si="74"/>
        <v>40.2656714428714</v>
      </c>
      <c r="E93" s="39">
        <f t="shared" si="73"/>
        <v>0.7477568824274157</v>
      </c>
      <c r="F93" s="38">
        <f>F91+G$32</f>
        <v>41.18401571255099</v>
      </c>
      <c r="G93" s="39">
        <f>(1/(ss*(2*3.141621)^0.5))*EXP(-((F93-mm-G$32/2)^2)/(2*ss^2))</f>
        <v>0.025198645017104965</v>
      </c>
      <c r="H93" s="42"/>
      <c r="I93" s="42"/>
      <c r="J93" s="42"/>
      <c r="K93" s="38">
        <f t="shared" si="75"/>
        <v>40.2656714428714</v>
      </c>
      <c r="L93" s="39">
        <f t="shared" si="72"/>
        <v>0.6312378572169106</v>
      </c>
      <c r="M93" s="38">
        <f>M92</f>
        <v>38.51587700440538</v>
      </c>
      <c r="N93" s="39">
        <v>0</v>
      </c>
    </row>
    <row r="94" spans="1:14" ht="24.75" customHeight="1">
      <c r="A94" s="42"/>
      <c r="B94" s="42"/>
      <c r="C94" s="42"/>
      <c r="D94" s="38">
        <f t="shared" si="74"/>
        <v>40.301094301920905</v>
      </c>
      <c r="E94" s="39">
        <f t="shared" si="73"/>
        <v>0.7111523936668247</v>
      </c>
      <c r="F94" s="38">
        <f>F93</f>
        <v>41.18401571255099</v>
      </c>
      <c r="G94" s="39">
        <v>0</v>
      </c>
      <c r="H94" s="42"/>
      <c r="I94" s="42"/>
      <c r="J94" s="42"/>
      <c r="K94" s="38">
        <f t="shared" si="75"/>
        <v>40.301094301920905</v>
      </c>
      <c r="L94" s="39">
        <f t="shared" si="72"/>
        <v>0.5891435678573713</v>
      </c>
      <c r="M94" s="38">
        <f>M92+N$29</f>
        <v>38.44188620998806</v>
      </c>
      <c r="N94" s="39">
        <f>(1/(sss*(2*3.141621)^0.5))*EXP(-((M94-m-G$32/2)^2)/(2*sss^2))</f>
        <v>0.00223715481411991</v>
      </c>
    </row>
    <row r="95" spans="1:14" ht="24.75" customHeight="1">
      <c r="A95" s="42"/>
      <c r="B95" s="42"/>
      <c r="C95" s="42"/>
      <c r="D95" s="38">
        <f t="shared" si="74"/>
        <v>40.33651716097041</v>
      </c>
      <c r="E95" s="39">
        <f t="shared" si="73"/>
        <v>0.6721097808055325</v>
      </c>
      <c r="F95" s="38">
        <f>F93+G$32</f>
        <v>41.163159206707924</v>
      </c>
      <c r="G95" s="39">
        <f>(1/(ss*(2*3.141621)^0.5))*EXP(-((F95-mm-G$32/2)^2)/(2*ss^2))</f>
        <v>0.028510213087962567</v>
      </c>
      <c r="H95" s="42"/>
      <c r="I95" s="42"/>
      <c r="J95" s="42"/>
      <c r="K95" s="38">
        <f t="shared" si="75"/>
        <v>40.33651716097041</v>
      </c>
      <c r="L95" s="39">
        <f t="shared" si="72"/>
        <v>0.5464174072607297</v>
      </c>
      <c r="M95" s="38">
        <f>M94</f>
        <v>38.44188620998806</v>
      </c>
      <c r="N95" s="39">
        <v>0</v>
      </c>
    </row>
    <row r="96" spans="1:14" ht="24.75" customHeight="1">
      <c r="A96" s="42"/>
      <c r="B96" s="42"/>
      <c r="C96" s="42"/>
      <c r="D96" s="38">
        <f t="shared" si="74"/>
        <v>40.37194002001991</v>
      </c>
      <c r="E96" s="39">
        <f t="shared" si="73"/>
        <v>0.6312378572169106</v>
      </c>
      <c r="F96" s="38">
        <f>F95</f>
        <v>41.163159206707924</v>
      </c>
      <c r="G96" s="39">
        <v>0</v>
      </c>
      <c r="H96" s="42"/>
      <c r="I96" s="42"/>
      <c r="J96" s="42"/>
      <c r="K96" s="38">
        <f t="shared" si="75"/>
        <v>40.37194002001991</v>
      </c>
      <c r="L96" s="39">
        <f aca="true" t="shared" si="76" ref="L96:L127">(1/(sss*(2*3.141621)^0.5))*EXP(-((K99-m)^2)/(2*sss^2))</f>
        <v>0.5036202614235161</v>
      </c>
      <c r="M96" s="38">
        <f>M94+N$29</f>
        <v>38.36789541557074</v>
      </c>
      <c r="N96" s="39">
        <f>(1/(sss*(2*3.141621)^0.5))*EXP(-((M96-m-G$32/2)^2)/(2*sss^2))</f>
        <v>0.0012447639083821179</v>
      </c>
    </row>
    <row r="97" spans="1:14" ht="24.75" customHeight="1">
      <c r="A97" s="42"/>
      <c r="B97" s="42"/>
      <c r="C97" s="42"/>
      <c r="D97" s="38">
        <f t="shared" si="74"/>
        <v>40.40736287906942</v>
      </c>
      <c r="E97" s="39">
        <f t="shared" si="73"/>
        <v>0.5891435678573713</v>
      </c>
      <c r="F97" s="38">
        <f>F95+G$32</f>
        <v>41.14230270086486</v>
      </c>
      <c r="G97" s="39">
        <f>(1/(ss*(2*3.141621)^0.5))*EXP(-((F97-mm-G$32/2)^2)/(2*ss^2))</f>
        <v>0.032186900757255686</v>
      </c>
      <c r="H97" s="42"/>
      <c r="I97" s="42"/>
      <c r="J97" s="42"/>
      <c r="K97" s="38">
        <f t="shared" si="75"/>
        <v>40.40736287906942</v>
      </c>
      <c r="L97" s="39">
        <f t="shared" si="76"/>
        <v>0.4612720543415011</v>
      </c>
      <c r="M97" s="38">
        <f>M96</f>
        <v>38.36789541557074</v>
      </c>
      <c r="N97" s="39">
        <v>0</v>
      </c>
    </row>
    <row r="98" spans="1:14" ht="24.75" customHeight="1">
      <c r="A98" s="42"/>
      <c r="B98" s="42"/>
      <c r="C98" s="42"/>
      <c r="D98" s="38">
        <f t="shared" si="74"/>
        <v>40.44278573811892</v>
      </c>
      <c r="E98" s="39">
        <f t="shared" si="73"/>
        <v>0.5464174072607297</v>
      </c>
      <c r="F98" s="38">
        <f>F97</f>
        <v>41.14230270086486</v>
      </c>
      <c r="G98" s="39">
        <v>0</v>
      </c>
      <c r="H98" s="42"/>
      <c r="I98" s="42"/>
      <c r="J98" s="42"/>
      <c r="K98" s="38">
        <f t="shared" si="75"/>
        <v>40.44278573811892</v>
      </c>
      <c r="L98" s="39">
        <f t="shared" si="76"/>
        <v>0.4198424776693161</v>
      </c>
      <c r="M98" s="38">
        <f>M96+N$29</f>
        <v>38.29390462115342</v>
      </c>
      <c r="N98" s="39">
        <f>(1/(sss*(2*3.141621)^0.5))*EXP(-((M98-m-G$32/2)^2)/(2*sss^2))</f>
        <v>0.0006738913961824285</v>
      </c>
    </row>
    <row r="99" spans="1:14" ht="24.75" customHeight="1">
      <c r="A99" s="42"/>
      <c r="B99" s="42"/>
      <c r="C99" s="42"/>
      <c r="D99" s="38">
        <f t="shared" si="74"/>
        <v>40.478208597168425</v>
      </c>
      <c r="E99" s="39">
        <f aca="true" t="shared" si="77" ref="E99:E130">(1/(ss*(2*3.141621)^0.5))*EXP(-((D99-mm)^2)/(2*ss^2))</f>
        <v>0.5036202614235161</v>
      </c>
      <c r="F99" s="38">
        <f>F97+G$32</f>
        <v>41.1214461950218</v>
      </c>
      <c r="G99" s="39">
        <f>(1/(ss*(2*3.141621)^0.5))*EXP(-((F99-mm-G$32/2)^2)/(2*ss^2))</f>
        <v>0.036258787864752846</v>
      </c>
      <c r="H99" s="42"/>
      <c r="I99" s="42"/>
      <c r="J99" s="42"/>
      <c r="K99" s="38">
        <f t="shared" si="75"/>
        <v>40.478208597168425</v>
      </c>
      <c r="L99" s="39">
        <f t="shared" si="76"/>
        <v>0.3797439737281932</v>
      </c>
      <c r="M99" s="38">
        <f>M98</f>
        <v>38.29390462115342</v>
      </c>
      <c r="N99" s="39">
        <v>0</v>
      </c>
    </row>
    <row r="100" spans="1:14" ht="24.75" customHeight="1">
      <c r="A100" s="42"/>
      <c r="B100" s="42"/>
      <c r="C100" s="42"/>
      <c r="D100" s="38">
        <f aca="true" t="shared" si="78" ref="D100:D131">D99+E$32</f>
        <v>40.51363145621793</v>
      </c>
      <c r="E100" s="39">
        <f t="shared" si="77"/>
        <v>0.4612720543415011</v>
      </c>
      <c r="F100" s="38">
        <f>F99</f>
        <v>41.1214461950218</v>
      </c>
      <c r="G100" s="39">
        <v>0</v>
      </c>
      <c r="H100" s="42"/>
      <c r="I100" s="42"/>
      <c r="J100" s="42"/>
      <c r="K100" s="38">
        <f aca="true" t="shared" si="79" ref="K100:K131">K99+L$29</f>
        <v>40.51363145621793</v>
      </c>
      <c r="L100" s="39">
        <f t="shared" si="76"/>
        <v>0.3413270341506463</v>
      </c>
      <c r="M100" s="38">
        <f>M98+N$29</f>
        <v>38.219913826736104</v>
      </c>
      <c r="N100" s="39">
        <f>(1/(sss*(2*3.141621)^0.5))*EXP(-((M100-m-G$32/2)^2)/(2*sss^2))</f>
        <v>0.0003549807568498862</v>
      </c>
    </row>
    <row r="101" spans="1:14" ht="24.75" customHeight="1">
      <c r="A101" s="42"/>
      <c r="B101" s="42"/>
      <c r="C101" s="42"/>
      <c r="D101" s="38">
        <f t="shared" si="78"/>
        <v>40.54905431526743</v>
      </c>
      <c r="E101" s="39">
        <f t="shared" si="77"/>
        <v>0.4198424776693161</v>
      </c>
      <c r="F101" s="38">
        <f>F99+G$32</f>
        <v>41.10058968917873</v>
      </c>
      <c r="G101" s="39">
        <f>(1/(ss*(2*3.141621)^0.5))*EXP(-((F101-mm-G$32/2)^2)/(2*ss^2))</f>
        <v>0.04075705776478051</v>
      </c>
      <c r="H101" s="42"/>
      <c r="I101" s="42"/>
      <c r="J101" s="42"/>
      <c r="K101" s="38">
        <f t="shared" si="79"/>
        <v>40.54905431526743</v>
      </c>
      <c r="L101" s="39">
        <f t="shared" si="76"/>
        <v>0.304877774587464</v>
      </c>
      <c r="M101" s="38">
        <f>M100</f>
        <v>38.219913826736104</v>
      </c>
      <c r="N101" s="39">
        <v>0</v>
      </c>
    </row>
    <row r="102" spans="1:14" ht="24.75" customHeight="1">
      <c r="A102" s="42"/>
      <c r="B102" s="42"/>
      <c r="C102" s="42"/>
      <c r="D102" s="38">
        <f t="shared" si="78"/>
        <v>40.58447717431694</v>
      </c>
      <c r="E102" s="39">
        <f t="shared" si="77"/>
        <v>0.3797439737281932</v>
      </c>
      <c r="F102" s="38">
        <f>F101</f>
        <v>41.10058968917873</v>
      </c>
      <c r="G102" s="39">
        <v>0</v>
      </c>
      <c r="H102" s="42"/>
      <c r="I102" s="42"/>
      <c r="J102" s="42"/>
      <c r="K102" s="38">
        <f t="shared" si="79"/>
        <v>40.58447717431694</v>
      </c>
      <c r="L102" s="39">
        <f t="shared" si="76"/>
        <v>0.2706176550307981</v>
      </c>
      <c r="M102" s="38">
        <f>M100+N$29</f>
        <v>38.145923032318784</v>
      </c>
      <c r="N102" s="39">
        <f>(1/(sss*(2*3.141621)^0.5))*EXP(-((M102-m-G$32/2)^2)/(2*sss^2))</f>
        <v>0.0001819414643580261</v>
      </c>
    </row>
    <row r="103" spans="1:14" ht="24.75" customHeight="1">
      <c r="A103" s="42"/>
      <c r="B103" s="42"/>
      <c r="C103" s="42"/>
      <c r="D103" s="38">
        <f t="shared" si="78"/>
        <v>40.61990003336644</v>
      </c>
      <c r="E103" s="39">
        <f t="shared" si="77"/>
        <v>0.3413270341506463</v>
      </c>
      <c r="F103" s="38">
        <f>F101+G$32</f>
        <v>41.07973318333567</v>
      </c>
      <c r="G103" s="39">
        <f>(1/(ss*(2*3.141621)^0.5))*EXP(-((F103-mm-G$32/2)^2)/(2*ss^2))</f>
        <v>0.04571384919290423</v>
      </c>
      <c r="H103" s="42"/>
      <c r="I103" s="42"/>
      <c r="J103" s="42"/>
      <c r="K103" s="38">
        <f t="shared" si="79"/>
        <v>40.61990003336644</v>
      </c>
      <c r="L103" s="39">
        <f t="shared" si="76"/>
        <v>0.23870513925575743</v>
      </c>
      <c r="M103" s="38">
        <f>M102</f>
        <v>38.145923032318784</v>
      </c>
      <c r="N103" s="39">
        <v>0</v>
      </c>
    </row>
    <row r="104" spans="1:14" ht="24.75" customHeight="1">
      <c r="A104" s="42"/>
      <c r="B104" s="42"/>
      <c r="C104" s="42"/>
      <c r="D104" s="38">
        <f t="shared" si="78"/>
        <v>40.655322892415946</v>
      </c>
      <c r="E104" s="39">
        <f t="shared" si="77"/>
        <v>0.304877774587464</v>
      </c>
      <c r="F104" s="38">
        <f>F103</f>
        <v>41.07973318333567</v>
      </c>
      <c r="G104" s="39">
        <v>0</v>
      </c>
      <c r="H104" s="42"/>
      <c r="I104" s="42"/>
      <c r="J104" s="42"/>
      <c r="K104" s="38">
        <f t="shared" si="79"/>
        <v>40.655322892415946</v>
      </c>
      <c r="L104" s="39">
        <f t="shared" si="76"/>
        <v>0.2092390282410141</v>
      </c>
      <c r="M104" s="38">
        <f>M102+N$29</f>
        <v>38.071932237901464</v>
      </c>
      <c r="N104" s="39">
        <f>(1/(sss*(2*3.141621)^0.5))*EXP(-((M104-m-G$32/2)^2)/(2*sss^2))</f>
        <v>9.073410004094316E-05</v>
      </c>
    </row>
    <row r="105" spans="1:14" ht="24.75" customHeight="1">
      <c r="A105" s="42"/>
      <c r="B105" s="42"/>
      <c r="C105" s="42"/>
      <c r="D105" s="38">
        <f t="shared" si="78"/>
        <v>40.69074575146545</v>
      </c>
      <c r="E105" s="39">
        <f t="shared" si="77"/>
        <v>0.2706176550307981</v>
      </c>
      <c r="F105" s="38">
        <f>F103+G$32</f>
        <v>41.058876677492606</v>
      </c>
      <c r="G105" s="39">
        <f>(1/(ss*(2*3.141621)^0.5))*EXP(-((F105-mm-G$32/2)^2)/(2*ss^2))</f>
        <v>0.05116207858671527</v>
      </c>
      <c r="H105" s="42"/>
      <c r="I105" s="42"/>
      <c r="J105" s="42"/>
      <c r="K105" s="38">
        <f t="shared" si="79"/>
        <v>40.69074575146545</v>
      </c>
      <c r="L105" s="39">
        <f t="shared" si="76"/>
        <v>0.1822631625001027</v>
      </c>
      <c r="M105" s="38">
        <f>M104</f>
        <v>38.071932237901464</v>
      </c>
      <c r="N105" s="39">
        <v>0</v>
      </c>
    </row>
    <row r="106" spans="1:14" ht="24.75" customHeight="1">
      <c r="A106" s="42"/>
      <c r="B106" s="42"/>
      <c r="C106" s="42"/>
      <c r="D106" s="38">
        <f t="shared" si="78"/>
        <v>40.726168610514954</v>
      </c>
      <c r="E106" s="39">
        <f t="shared" si="77"/>
        <v>0.23870513925575743</v>
      </c>
      <c r="F106" s="38">
        <f>F105</f>
        <v>41.058876677492606</v>
      </c>
      <c r="G106" s="39">
        <v>0</v>
      </c>
      <c r="H106" s="42"/>
      <c r="I106" s="42"/>
      <c r="J106" s="42"/>
      <c r="K106" s="38">
        <f t="shared" si="79"/>
        <v>40.726168610514954</v>
      </c>
      <c r="L106" s="39">
        <f t="shared" si="76"/>
        <v>0.15777216710598338</v>
      </c>
      <c r="M106" s="38">
        <f>M104+N$29</f>
        <v>37.997941443484144</v>
      </c>
      <c r="N106" s="39">
        <f>(1/(sss*(2*3.141621)^0.5))*EXP(-((M106-m-G$32/2)^2)/(2*sss^2))</f>
        <v>4.402722990755052E-05</v>
      </c>
    </row>
    <row r="107" spans="1:14" ht="24.75" customHeight="1">
      <c r="A107" s="42"/>
      <c r="B107" s="42"/>
      <c r="C107" s="42"/>
      <c r="D107" s="38">
        <f t="shared" si="78"/>
        <v>40.76159146956446</v>
      </c>
      <c r="E107" s="39">
        <f t="shared" si="77"/>
        <v>0.2092390282410141</v>
      </c>
      <c r="F107" s="38">
        <f>F105+G$32</f>
        <v>41.03802017164954</v>
      </c>
      <c r="G107" s="39">
        <f>(1/(ss*(2*3.141621)^0.5))*EXP(-((F107-mm-G$32/2)^2)/(2*ss^2))</f>
        <v>0.05713523165323943</v>
      </c>
      <c r="H107" s="42"/>
      <c r="I107" s="42"/>
      <c r="J107" s="42"/>
      <c r="K107" s="38">
        <f t="shared" si="79"/>
        <v>40.76159146956446</v>
      </c>
      <c r="L107" s="39">
        <f t="shared" si="76"/>
        <v>0.13571790978232437</v>
      </c>
      <c r="M107" s="38">
        <f>M106</f>
        <v>37.997941443484144</v>
      </c>
      <c r="N107" s="39">
        <v>0</v>
      </c>
    </row>
    <row r="108" spans="1:14" ht="24.75" customHeight="1">
      <c r="A108" s="42"/>
      <c r="B108" s="42"/>
      <c r="C108" s="42"/>
      <c r="D108" s="38">
        <f t="shared" si="78"/>
        <v>40.79701432861396</v>
      </c>
      <c r="E108" s="39">
        <f t="shared" si="77"/>
        <v>0.1822631625001027</v>
      </c>
      <c r="F108" s="38">
        <f>F107</f>
        <v>41.03802017164954</v>
      </c>
      <c r="G108" s="39">
        <v>0</v>
      </c>
      <c r="H108" s="42"/>
      <c r="I108" s="42"/>
      <c r="J108" s="42"/>
      <c r="K108" s="38">
        <f t="shared" si="79"/>
        <v>40.79701432861396</v>
      </c>
      <c r="L108" s="39">
        <f t="shared" si="76"/>
        <v>0.11601635481315498</v>
      </c>
      <c r="M108" s="38">
        <f>M106+N$29</f>
        <v>37.923950649066825</v>
      </c>
      <c r="N108" s="39">
        <f>(1/(sss*(2*3.141621)^0.5))*EXP(-((M108-m-G$32/2)^2)/(2*sss^2))</f>
        <v>2.078663367050318E-05</v>
      </c>
    </row>
    <row r="109" spans="1:14" ht="24.75" customHeight="1">
      <c r="A109" s="42"/>
      <c r="B109" s="42"/>
      <c r="C109" s="42"/>
      <c r="D109" s="38">
        <f t="shared" si="78"/>
        <v>40.832437187663466</v>
      </c>
      <c r="E109" s="39">
        <f t="shared" si="77"/>
        <v>0.15777216710598338</v>
      </c>
      <c r="F109" s="38">
        <f>F107+G$32</f>
        <v>41.01716366580648</v>
      </c>
      <c r="G109" s="39">
        <f>(1/(ss*(2*3.141621)^0.5))*EXP(-((F109-mm-G$32/2)^2)/(2*ss^2))</f>
        <v>0.0636671233223895</v>
      </c>
      <c r="H109" s="42"/>
      <c r="I109" s="42"/>
      <c r="J109" s="42"/>
      <c r="K109" s="38">
        <f t="shared" si="79"/>
        <v>40.832437187663466</v>
      </c>
      <c r="L109" s="39">
        <f t="shared" si="76"/>
        <v>0.09855452105703448</v>
      </c>
      <c r="M109" s="38">
        <f>M108</f>
        <v>37.923950649066825</v>
      </c>
      <c r="N109" s="39">
        <v>0</v>
      </c>
    </row>
    <row r="110" spans="1:14" ht="24.75" customHeight="1">
      <c r="A110" s="42"/>
      <c r="B110" s="42"/>
      <c r="C110" s="42"/>
      <c r="D110" s="38">
        <f t="shared" si="78"/>
        <v>40.86786004671297</v>
      </c>
      <c r="E110" s="39">
        <f t="shared" si="77"/>
        <v>0.13571790978232437</v>
      </c>
      <c r="F110" s="38">
        <f>F109</f>
        <v>41.01716366580648</v>
      </c>
      <c r="G110" s="39">
        <v>0</v>
      </c>
      <c r="H110" s="42"/>
      <c r="I110" s="42"/>
      <c r="J110" s="42"/>
      <c r="K110" s="38">
        <f t="shared" si="79"/>
        <v>40.86786004671297</v>
      </c>
      <c r="L110" s="39">
        <f t="shared" si="76"/>
        <v>0.08319728798634338</v>
      </c>
      <c r="M110" s="38">
        <f>M108+N$29</f>
        <v>37.849959854649505</v>
      </c>
      <c r="N110" s="39">
        <f>(1/(sss*(2*3.141621)^0.5))*EXP(-((M110-m-G$32/2)^2)/(2*sss^2))</f>
        <v>9.549022984461373E-06</v>
      </c>
    </row>
    <row r="111" spans="1:14" ht="24.75" customHeight="1">
      <c r="A111" s="42"/>
      <c r="B111" s="42"/>
      <c r="C111" s="42"/>
      <c r="D111" s="38">
        <f t="shared" si="78"/>
        <v>40.903282905762474</v>
      </c>
      <c r="E111" s="39">
        <f t="shared" si="77"/>
        <v>0.11601635481315498</v>
      </c>
      <c r="F111" s="38">
        <f>F109+G$32</f>
        <v>40.996307159963415</v>
      </c>
      <c r="G111" s="39">
        <f>(1/(ss*(2*3.141621)^0.5))*EXP(-((F111-mm-G$32/2)^2)/(2*ss^2))</f>
        <v>0.07079162563073237</v>
      </c>
      <c r="H111" s="42"/>
      <c r="I111" s="42"/>
      <c r="J111" s="42"/>
      <c r="K111" s="38">
        <f t="shared" si="79"/>
        <v>40.903282905762474</v>
      </c>
      <c r="L111" s="39">
        <f t="shared" si="76"/>
        <v>0.0697938361752459</v>
      </c>
      <c r="M111" s="38">
        <f>M110</f>
        <v>37.849959854649505</v>
      </c>
      <c r="N111" s="39">
        <v>0</v>
      </c>
    </row>
    <row r="112" spans="1:14" ht="24.75" customHeight="1">
      <c r="A112" s="42"/>
      <c r="B112" s="42"/>
      <c r="C112" s="42"/>
      <c r="D112" s="38">
        <f t="shared" si="78"/>
        <v>40.93870576481198</v>
      </c>
      <c r="E112" s="39">
        <f t="shared" si="77"/>
        <v>0.09855452105703448</v>
      </c>
      <c r="F112" s="38">
        <f>F111</f>
        <v>40.996307159963415</v>
      </c>
      <c r="G112" s="39">
        <v>0</v>
      </c>
      <c r="H112" s="42"/>
      <c r="I112" s="42"/>
      <c r="J112" s="42"/>
      <c r="K112" s="38">
        <f t="shared" si="79"/>
        <v>40.93870576481198</v>
      </c>
      <c r="L112" s="39">
        <f t="shared" si="76"/>
        <v>0.058183554853486134</v>
      </c>
      <c r="M112" s="38">
        <f>M110+N$29</f>
        <v>37.775969060232185</v>
      </c>
      <c r="N112" s="39">
        <f>(1/(sss*(2*3.141621)^0.5))*EXP(-((M112-m-G$32/2)^2)/(2*sss^2))</f>
        <v>4.2682091288157615E-06</v>
      </c>
    </row>
    <row r="113" spans="1:14" ht="24.75" customHeight="1">
      <c r="A113" s="42"/>
      <c r="B113" s="42"/>
      <c r="C113" s="42"/>
      <c r="D113" s="38">
        <f t="shared" si="78"/>
        <v>40.97412862386148</v>
      </c>
      <c r="E113" s="39">
        <f t="shared" si="77"/>
        <v>0.08319728798634338</v>
      </c>
      <c r="F113" s="38">
        <f>F111+G$32</f>
        <v>40.97545065412035</v>
      </c>
      <c r="G113" s="39">
        <f>(1/(ss*(2*3.141621)^0.5))*EXP(-((F113-mm-G$32/2)^2)/(2*ss^2))</f>
        <v>0.07854236354123187</v>
      </c>
      <c r="H113" s="42"/>
      <c r="I113" s="42"/>
      <c r="J113" s="42"/>
      <c r="K113" s="38">
        <f t="shared" si="79"/>
        <v>40.97412862386148</v>
      </c>
      <c r="L113" s="39">
        <f t="shared" si="76"/>
        <v>0.048201296096696905</v>
      </c>
      <c r="M113" s="38">
        <f>M112</f>
        <v>37.775969060232185</v>
      </c>
      <c r="N113" s="39">
        <v>0</v>
      </c>
    </row>
    <row r="114" spans="1:14" ht="24.75" customHeight="1">
      <c r="A114" s="42"/>
      <c r="B114" s="42"/>
      <c r="C114" s="42"/>
      <c r="D114" s="38">
        <f t="shared" si="78"/>
        <v>41.009551482910986</v>
      </c>
      <c r="E114" s="39">
        <f t="shared" si="77"/>
        <v>0.0697938361752459</v>
      </c>
      <c r="F114" s="38">
        <f>F113</f>
        <v>40.97545065412035</v>
      </c>
      <c r="G114" s="39">
        <v>0</v>
      </c>
      <c r="H114" s="42"/>
      <c r="I114" s="42"/>
      <c r="J114" s="42"/>
      <c r="K114" s="38">
        <f t="shared" si="79"/>
        <v>41.009551482910986</v>
      </c>
      <c r="L114" s="39">
        <f t="shared" si="76"/>
        <v>0.03968190040200854</v>
      </c>
      <c r="M114" s="38">
        <f>M112+N$29</f>
        <v>37.701978265814866</v>
      </c>
      <c r="N114" s="39">
        <f>(1/(sss*(2*3.141621)^0.5))*EXP(-((M114-m-G$32/2)^2)/(2*sss^2))</f>
        <v>1.856283982972218E-06</v>
      </c>
    </row>
    <row r="115" spans="1:14" ht="24.75" customHeight="1">
      <c r="A115" s="42"/>
      <c r="B115" s="42"/>
      <c r="C115" s="42"/>
      <c r="D115" s="38">
        <f t="shared" si="78"/>
        <v>41.04497434196049</v>
      </c>
      <c r="E115" s="39">
        <f t="shared" si="77"/>
        <v>0.058183554853486134</v>
      </c>
      <c r="F115" s="38">
        <f>F113+G$32</f>
        <v>40.95459414827729</v>
      </c>
      <c r="G115" s="39">
        <f>(1/(ss*(2*3.141621)^0.5))*EXP(-((F115-mm-G$32/2)^2)/(2*ss^2))</f>
        <v>0.08695237921970078</v>
      </c>
      <c r="H115" s="42"/>
      <c r="I115" s="42"/>
      <c r="J115" s="42"/>
      <c r="K115" s="38">
        <f t="shared" si="79"/>
        <v>41.04497434196049</v>
      </c>
      <c r="L115" s="39">
        <f t="shared" si="76"/>
        <v>0.032463959759714084</v>
      </c>
      <c r="M115" s="38">
        <f>M114</f>
        <v>37.701978265814866</v>
      </c>
      <c r="N115" s="39">
        <v>0</v>
      </c>
    </row>
    <row r="116" spans="1:14" ht="24.75" customHeight="1">
      <c r="A116" s="42"/>
      <c r="B116" s="42"/>
      <c r="C116" s="42"/>
      <c r="D116" s="38">
        <f t="shared" si="78"/>
        <v>41.080397201009994</v>
      </c>
      <c r="E116" s="39">
        <f t="shared" si="77"/>
        <v>0.048201296096696905</v>
      </c>
      <c r="F116" s="38">
        <f>F115</f>
        <v>40.95459414827729</v>
      </c>
      <c r="G116" s="39">
        <v>0</v>
      </c>
      <c r="H116" s="42"/>
      <c r="I116" s="42"/>
      <c r="J116" s="42"/>
      <c r="K116" s="38">
        <f t="shared" si="79"/>
        <v>41.080397201009994</v>
      </c>
      <c r="L116" s="39">
        <f t="shared" si="76"/>
        <v>0.02639282038130753</v>
      </c>
      <c r="M116" s="38">
        <f>M114+N$29</f>
        <v>37.627987471397546</v>
      </c>
      <c r="N116" s="39">
        <f>(1/(sss*(2*3.141621)^0.5))*EXP(-((M116-m-G$32/2)^2)/(2*sss^2))</f>
        <v>7.8551615236621E-07</v>
      </c>
    </row>
    <row r="117" spans="1:14" ht="24.75" customHeight="1">
      <c r="A117" s="42"/>
      <c r="B117" s="42"/>
      <c r="C117" s="42"/>
      <c r="D117" s="38">
        <f t="shared" si="78"/>
        <v>41.1158200600595</v>
      </c>
      <c r="E117" s="39">
        <f t="shared" si="77"/>
        <v>0.03968190040200854</v>
      </c>
      <c r="F117" s="38">
        <f>F115+G$32</f>
        <v>40.933737642434224</v>
      </c>
      <c r="G117" s="39">
        <f>(1/(ss*(2*3.141621)^0.5))*EXP(-((F117-mm-G$32/2)^2)/(2*ss^2))</f>
        <v>0.0960537658530233</v>
      </c>
      <c r="H117" s="42"/>
      <c r="I117" s="42"/>
      <c r="J117" s="42"/>
      <c r="K117" s="38">
        <f t="shared" si="79"/>
        <v>41.1158200600595</v>
      </c>
      <c r="L117" s="39">
        <f t="shared" si="76"/>
        <v>0.021322857034394314</v>
      </c>
      <c r="M117" s="38">
        <f>M116</f>
        <v>37.627987471397546</v>
      </c>
      <c r="N117" s="39">
        <v>0</v>
      </c>
    </row>
    <row r="118" spans="1:14" ht="24.75" customHeight="1">
      <c r="A118" s="42"/>
      <c r="B118" s="42"/>
      <c r="C118" s="42"/>
      <c r="D118" s="38">
        <f t="shared" si="78"/>
        <v>41.151242919109</v>
      </c>
      <c r="E118" s="39">
        <f t="shared" si="77"/>
        <v>0.032463959759714084</v>
      </c>
      <c r="F118" s="38">
        <f>F117</f>
        <v>40.933737642434224</v>
      </c>
      <c r="G118" s="39">
        <v>0</v>
      </c>
      <c r="H118" s="42"/>
      <c r="I118" s="42"/>
      <c r="J118" s="42"/>
      <c r="K118" s="38">
        <f t="shared" si="79"/>
        <v>41.151242919109</v>
      </c>
      <c r="L118" s="39">
        <f t="shared" si="76"/>
        <v>0.017119074034723222</v>
      </c>
      <c r="M118" s="38">
        <f>M116+N$29</f>
        <v>37.553996676980226</v>
      </c>
      <c r="N118" s="39">
        <f>(1/(sss*(2*3.141621)^0.5))*EXP(-((M118-m-G$32/2)^2)/(2*sss^2))</f>
        <v>3.2342813578026705E-07</v>
      </c>
    </row>
    <row r="119" spans="1:14" ht="24.75" customHeight="1">
      <c r="A119" s="42"/>
      <c r="B119" s="42"/>
      <c r="C119" s="42"/>
      <c r="D119" s="38">
        <f t="shared" si="78"/>
        <v>41.186665778158506</v>
      </c>
      <c r="E119" s="39">
        <f t="shared" si="77"/>
        <v>0.02639282038130753</v>
      </c>
      <c r="F119" s="38">
        <f>F117+G$32</f>
        <v>40.91288113659116</v>
      </c>
      <c r="G119" s="39">
        <f>(1/(ss*(2*3.141621)^0.5))*EXP(-((F119-mm-G$32/2)^2)/(2*ss^2))</f>
        <v>0.10587727270173666</v>
      </c>
      <c r="H119" s="42"/>
      <c r="I119" s="42"/>
      <c r="J119" s="42"/>
      <c r="K119" s="38">
        <f t="shared" si="79"/>
        <v>41.186665778158506</v>
      </c>
      <c r="L119" s="39">
        <f t="shared" si="76"/>
        <v>0.013658104377180314</v>
      </c>
      <c r="M119" s="38">
        <f>M118</f>
        <v>37.553996676980226</v>
      </c>
      <c r="N119" s="39">
        <v>0</v>
      </c>
    </row>
    <row r="120" spans="1:14" ht="24.75" customHeight="1">
      <c r="A120" s="42"/>
      <c r="B120" s="42"/>
      <c r="C120" s="42"/>
      <c r="D120" s="38">
        <f t="shared" si="78"/>
        <v>41.22208863720801</v>
      </c>
      <c r="E120" s="39">
        <f t="shared" si="77"/>
        <v>0.021322857034394314</v>
      </c>
      <c r="F120" s="38">
        <f>F119</f>
        <v>40.91288113659116</v>
      </c>
      <c r="G120" s="39">
        <v>0</v>
      </c>
      <c r="H120" s="42"/>
      <c r="I120" s="42"/>
      <c r="J120" s="42"/>
      <c r="K120" s="38">
        <f t="shared" si="79"/>
        <v>41.22208863720801</v>
      </c>
      <c r="L120" s="39">
        <f t="shared" si="76"/>
        <v>0.01082868864435505</v>
      </c>
      <c r="M120" s="38">
        <f>M118+N$29</f>
        <v>37.48000588256291</v>
      </c>
      <c r="N120" s="39">
        <f>(1/(sss*(2*3.141621)^0.5))*EXP(-((M120-m-G$32/2)^2)/(2*sss^2))</f>
        <v>1.2957238437073558E-07</v>
      </c>
    </row>
    <row r="121" spans="1:14" ht="24.75" customHeight="1">
      <c r="A121" s="42"/>
      <c r="B121" s="42"/>
      <c r="C121" s="42"/>
      <c r="D121" s="38">
        <f t="shared" si="78"/>
        <v>41.257511496257514</v>
      </c>
      <c r="E121" s="39">
        <f t="shared" si="77"/>
        <v>0.017119074034723222</v>
      </c>
      <c r="F121" s="38">
        <f>F119+G$32</f>
        <v>40.8920246307481</v>
      </c>
      <c r="G121" s="39">
        <f>(1/(ss*(2*3.141621)^0.5))*EXP(-((F121-mm-G$32/2)^2)/(2*ss^2))</f>
        <v>0.11645188372256249</v>
      </c>
      <c r="H121" s="42"/>
      <c r="I121" s="42"/>
      <c r="J121" s="42"/>
      <c r="K121" s="38">
        <f t="shared" si="79"/>
        <v>41.257511496257514</v>
      </c>
      <c r="L121" s="39">
        <f t="shared" si="76"/>
        <v>0.008531719885268477</v>
      </c>
      <c r="M121" s="38">
        <f>M120</f>
        <v>37.48000588256291</v>
      </c>
      <c r="N121" s="39">
        <v>0</v>
      </c>
    </row>
    <row r="122" spans="1:14" ht="24.75" customHeight="1">
      <c r="A122" s="42"/>
      <c r="B122" s="42"/>
      <c r="C122" s="42"/>
      <c r="D122" s="38">
        <f t="shared" si="78"/>
        <v>41.29293435530702</v>
      </c>
      <c r="E122" s="39">
        <f t="shared" si="77"/>
        <v>0.013658104377180314</v>
      </c>
      <c r="F122" s="38">
        <f>F121</f>
        <v>40.8920246307481</v>
      </c>
      <c r="G122" s="39">
        <v>0</v>
      </c>
      <c r="H122" s="42"/>
      <c r="I122" s="42"/>
      <c r="J122" s="42"/>
      <c r="K122" s="38">
        <f t="shared" si="79"/>
        <v>41.29293435530702</v>
      </c>
      <c r="L122" s="39">
        <f t="shared" si="76"/>
        <v>0.00667994046486297</v>
      </c>
      <c r="M122" s="38">
        <f>M120+N$29</f>
        <v>37.40601508814559</v>
      </c>
      <c r="N122" s="39">
        <f>(1/(sss*(2*3.141621)^0.5))*EXP(-((M122-m-G$32/2)^2)/(2*sss^2))</f>
        <v>5.0507872929120105E-08</v>
      </c>
    </row>
    <row r="123" spans="1:14" ht="24.75" customHeight="1">
      <c r="A123" s="42"/>
      <c r="B123" s="42"/>
      <c r="C123" s="42"/>
      <c r="D123" s="38">
        <f t="shared" si="78"/>
        <v>41.32835721435652</v>
      </c>
      <c r="E123" s="39">
        <f t="shared" si="77"/>
        <v>0.01082868864435505</v>
      </c>
      <c r="F123" s="38">
        <f>F121+G$32</f>
        <v>40.87116812490503</v>
      </c>
      <c r="G123" s="39">
        <f>(1/(ss*(2*3.141621)^0.5))*EXP(-((F123-mm-G$32/2)^2)/(2*ss^2))</f>
        <v>0.12780437276558707</v>
      </c>
      <c r="H123" s="42"/>
      <c r="I123" s="42"/>
      <c r="J123" s="42"/>
      <c r="K123" s="38">
        <f t="shared" si="79"/>
        <v>41.32835721435652</v>
      </c>
      <c r="L123" s="39">
        <f t="shared" si="76"/>
        <v>0.005197372900147484</v>
      </c>
      <c r="M123" s="38">
        <f>M122</f>
        <v>37.40601508814559</v>
      </c>
      <c r="N123" s="39">
        <v>0</v>
      </c>
    </row>
    <row r="124" spans="1:14" ht="24.75" customHeight="1">
      <c r="A124" s="42"/>
      <c r="B124" s="42"/>
      <c r="C124" s="42"/>
      <c r="D124" s="38">
        <f t="shared" si="78"/>
        <v>41.363780073406026</v>
      </c>
      <c r="E124" s="39">
        <f t="shared" si="77"/>
        <v>0.008531719885268477</v>
      </c>
      <c r="F124" s="38">
        <f>F123</f>
        <v>40.87116812490503</v>
      </c>
      <c r="G124" s="39">
        <v>0</v>
      </c>
      <c r="H124" s="42"/>
      <c r="I124" s="42"/>
      <c r="J124" s="42"/>
      <c r="K124" s="38">
        <f t="shared" si="79"/>
        <v>41.363780073406026</v>
      </c>
      <c r="L124" s="39">
        <f t="shared" si="76"/>
        <v>0.004018559893696882</v>
      </c>
      <c r="M124" s="38">
        <f>M122+N$29</f>
        <v>37.33202429372827</v>
      </c>
      <c r="N124" s="39">
        <f>(1/(sss*(2*3.141621)^0.5))*EXP(-((M124-m-G$32/2)^2)/(2*sss^2))</f>
        <v>1.915656700697221E-08</v>
      </c>
    </row>
    <row r="125" spans="1:14" ht="24.75" customHeight="1">
      <c r="A125" s="42"/>
      <c r="B125" s="42"/>
      <c r="C125" s="42"/>
      <c r="D125" s="38">
        <f t="shared" si="78"/>
        <v>41.39920293245553</v>
      </c>
      <c r="E125" s="39">
        <f t="shared" si="77"/>
        <v>0.00667994046486297</v>
      </c>
      <c r="F125" s="38">
        <f>F123+G$32</f>
        <v>40.85031161906197</v>
      </c>
      <c r="G125" s="39">
        <f>(1/(ss*(2*3.141621)^0.5))*EXP(-((F125-mm-G$32/2)^2)/(2*ss^2))</f>
        <v>0.13995883903502465</v>
      </c>
      <c r="H125" s="42"/>
      <c r="I125" s="42"/>
      <c r="J125" s="42"/>
      <c r="K125" s="38">
        <f t="shared" si="79"/>
        <v>41.39920293245553</v>
      </c>
      <c r="L125" s="39">
        <f t="shared" si="76"/>
        <v>0.0030876800775625083</v>
      </c>
      <c r="M125" s="38">
        <f>M124</f>
        <v>37.33202429372827</v>
      </c>
      <c r="N125" s="39">
        <v>0</v>
      </c>
    </row>
    <row r="126" spans="1:14" ht="24.75" customHeight="1">
      <c r="A126" s="42"/>
      <c r="B126" s="42"/>
      <c r="C126" s="42"/>
      <c r="D126" s="38">
        <f t="shared" si="78"/>
        <v>41.434625791505034</v>
      </c>
      <c r="E126" s="39">
        <f t="shared" si="77"/>
        <v>0.005197372900147484</v>
      </c>
      <c r="F126" s="38">
        <f>F125</f>
        <v>40.85031161906197</v>
      </c>
      <c r="G126" s="39">
        <v>0</v>
      </c>
      <c r="H126" s="42"/>
      <c r="I126" s="42"/>
      <c r="J126" s="42"/>
      <c r="K126" s="38">
        <f t="shared" si="79"/>
        <v>41.434625791505034</v>
      </c>
      <c r="L126" s="39">
        <f t="shared" si="76"/>
        <v>0.0023575962272104406</v>
      </c>
      <c r="M126" s="38">
        <f>M124+N$29</f>
        <v>37.25803349931095</v>
      </c>
      <c r="N126" s="39">
        <f>(1/(sss*(2*3.141621)^0.5))*EXP(-((M126-m-G$32/2)^2)/(2*sss^2))</f>
        <v>7.069492894561914E-09</v>
      </c>
    </row>
    <row r="127" spans="1:14" ht="24.75" customHeight="1">
      <c r="A127" s="42"/>
      <c r="B127" s="42"/>
      <c r="C127" s="42"/>
      <c r="D127" s="38">
        <f t="shared" si="78"/>
        <v>41.47004865055454</v>
      </c>
      <c r="E127" s="39">
        <f t="shared" si="77"/>
        <v>0.004018559893696882</v>
      </c>
      <c r="F127" s="38">
        <f>F125+G$32</f>
        <v>40.829455113218906</v>
      </c>
      <c r="G127" s="39">
        <f>(1/(ss*(2*3.141621)^0.5))*EXP(-((F127-mm-G$32/2)^2)/(2*ss^2))</f>
        <v>0.15293622718940478</v>
      </c>
      <c r="H127" s="42"/>
      <c r="I127" s="42"/>
      <c r="J127" s="42"/>
      <c r="K127" s="38">
        <f t="shared" si="79"/>
        <v>41.47004865055454</v>
      </c>
      <c r="L127" s="39">
        <f t="shared" si="76"/>
        <v>0.0017888826099102645</v>
      </c>
      <c r="M127" s="38">
        <f>M126</f>
        <v>37.25803349931095</v>
      </c>
      <c r="N127" s="39">
        <v>0</v>
      </c>
    </row>
    <row r="128" spans="1:14" ht="24.75" customHeight="1">
      <c r="A128" s="42"/>
      <c r="B128" s="42"/>
      <c r="C128" s="42"/>
      <c r="D128" s="38">
        <f t="shared" si="78"/>
        <v>41.50547150960404</v>
      </c>
      <c r="E128" s="39">
        <f t="shared" si="77"/>
        <v>0.0030876800775625083</v>
      </c>
      <c r="F128" s="38">
        <f>F127</f>
        <v>40.829455113218906</v>
      </c>
      <c r="G128" s="39">
        <v>0</v>
      </c>
      <c r="H128" s="42"/>
      <c r="I128" s="42"/>
      <c r="J128" s="42"/>
      <c r="K128" s="38">
        <f t="shared" si="79"/>
        <v>41.50547150960404</v>
      </c>
      <c r="L128" s="39">
        <f aca="true" t="shared" si="80" ref="L128:L133">(1/(sss*(2*3.141621)^0.5))*EXP(-((K131-m)^2)/(2*sss^2))</f>
        <v>0.0013488682701138306</v>
      </c>
      <c r="M128" s="38">
        <f>M126+N$29</f>
        <v>37.18404270489363</v>
      </c>
      <c r="N128" s="39">
        <f>(1/(sss*(2*3.141621)^0.5))*EXP(-((M128-m-G$32/2)^2)/(2*sss^2))</f>
        <v>2.5384628791413182E-09</v>
      </c>
    </row>
    <row r="129" spans="1:14" ht="24.75" customHeight="1">
      <c r="A129" s="42"/>
      <c r="B129" s="42"/>
      <c r="C129" s="42"/>
      <c r="D129" s="38">
        <f t="shared" si="78"/>
        <v>41.54089436865355</v>
      </c>
      <c r="E129" s="39">
        <f t="shared" si="77"/>
        <v>0.0023575962272104406</v>
      </c>
      <c r="F129" s="38">
        <f>F127+G$32</f>
        <v>40.80859860737584</v>
      </c>
      <c r="G129" s="39">
        <f>(1/(ss*(2*3.141621)^0.5))*EXP(-((F129-mm-G$32/2)^2)/(2*ss^2))</f>
        <v>0.16675383713279862</v>
      </c>
      <c r="H129" s="42"/>
      <c r="I129" s="42"/>
      <c r="J129" s="42"/>
      <c r="K129" s="38">
        <f t="shared" si="79"/>
        <v>41.54089436865355</v>
      </c>
      <c r="L129" s="39">
        <f t="shared" si="80"/>
        <v>0.0010107238582460238</v>
      </c>
      <c r="M129" s="38">
        <f>M128</f>
        <v>37.18404270489363</v>
      </c>
      <c r="N129" s="39">
        <v>0</v>
      </c>
    </row>
    <row r="130" spans="1:14" ht="24.75" customHeight="1">
      <c r="A130" s="42"/>
      <c r="B130" s="42"/>
      <c r="C130" s="42"/>
      <c r="D130" s="38">
        <f t="shared" si="78"/>
        <v>41.57631722770305</v>
      </c>
      <c r="E130" s="39">
        <f t="shared" si="77"/>
        <v>0.0017888826099102645</v>
      </c>
      <c r="F130" s="38">
        <f>F129</f>
        <v>40.80859860737584</v>
      </c>
      <c r="G130" s="39">
        <v>0</v>
      </c>
      <c r="H130" s="42"/>
      <c r="I130" s="42"/>
      <c r="J130" s="42"/>
      <c r="K130" s="38">
        <f t="shared" si="79"/>
        <v>41.57631722770305</v>
      </c>
      <c r="L130" s="39">
        <f t="shared" si="80"/>
        <v>0.0007526113753688563</v>
      </c>
      <c r="M130" s="38">
        <f>M128+N$29</f>
        <v>37.11005191047631</v>
      </c>
      <c r="N130" s="39">
        <f>(1/(sss*(2*3.141621)^0.5))*EXP(-((M130-m-G$32/2)^2)/(2*sss^2))</f>
        <v>8.868809918473897E-10</v>
      </c>
    </row>
    <row r="131" spans="1:14" ht="24.75" customHeight="1">
      <c r="A131" s="42"/>
      <c r="B131" s="42"/>
      <c r="C131" s="42"/>
      <c r="D131" s="38">
        <f t="shared" si="78"/>
        <v>41.611740086752555</v>
      </c>
      <c r="E131" s="39">
        <f aca="true" t="shared" si="81" ref="E131:E136">(1/(ss*(2*3.141621)^0.5))*EXP(-((D131-mm)^2)/(2*ss^2))</f>
        <v>0.0013488682701138306</v>
      </c>
      <c r="F131" s="38">
        <f>F129+G$32</f>
        <v>40.78774210153278</v>
      </c>
      <c r="G131" s="39">
        <f>(1/(ss*(2*3.141621)^0.5))*EXP(-((F131-mm-G$32/2)^2)/(2*ss^2))</f>
        <v>0.18142482919843217</v>
      </c>
      <c r="H131" s="42"/>
      <c r="I131" s="42"/>
      <c r="J131" s="42"/>
      <c r="K131" s="38">
        <f t="shared" si="79"/>
        <v>41.611740086752555</v>
      </c>
      <c r="L131" s="39">
        <f t="shared" si="80"/>
        <v>0.0005569091086374732</v>
      </c>
      <c r="M131" s="38">
        <f>M130</f>
        <v>37.11005191047631</v>
      </c>
      <c r="N131" s="39">
        <v>0</v>
      </c>
    </row>
    <row r="132" spans="1:14" ht="24.75" customHeight="1">
      <c r="A132" s="42"/>
      <c r="B132" s="42"/>
      <c r="C132" s="42"/>
      <c r="D132" s="38">
        <f>D131+E$32</f>
        <v>41.64716294580206</v>
      </c>
      <c r="E132" s="39">
        <f t="shared" si="81"/>
        <v>0.0010107238582460238</v>
      </c>
      <c r="F132" s="38">
        <f>F131</f>
        <v>40.78774210153278</v>
      </c>
      <c r="G132" s="39">
        <v>0</v>
      </c>
      <c r="H132" s="42"/>
      <c r="I132" s="42"/>
      <c r="J132" s="42"/>
      <c r="K132" s="38">
        <f>K131+L$29</f>
        <v>41.64716294580206</v>
      </c>
      <c r="L132" s="39">
        <f t="shared" si="80"/>
        <v>0.0004095181420875218</v>
      </c>
      <c r="M132" s="38">
        <f>M130+N$29</f>
        <v>37.03606111605899</v>
      </c>
      <c r="N132" s="39">
        <f>(1/(sss*(2*3.141621)^0.5))*EXP(-((M132-m-G$32/2)^2)/(2*sss^2))</f>
        <v>3.014892645178341E-10</v>
      </c>
    </row>
    <row r="133" spans="1:14" ht="24.75" customHeight="1">
      <c r="A133" s="42"/>
      <c r="B133" s="42"/>
      <c r="C133" s="42"/>
      <c r="D133" s="38">
        <f>D132+E$32</f>
        <v>41.68258580485156</v>
      </c>
      <c r="E133" s="39">
        <f t="shared" si="81"/>
        <v>0.0007526113753688563</v>
      </c>
      <c r="F133" s="38">
        <f>F131+G$32</f>
        <v>40.766885595689715</v>
      </c>
      <c r="G133" s="39">
        <f>(1/(ss*(2*3.141621)^0.5))*EXP(-((F133-mm-G$32/2)^2)/(2*ss^2))</f>
        <v>0.19695773103393732</v>
      </c>
      <c r="H133" s="42"/>
      <c r="I133" s="42"/>
      <c r="J133" s="42"/>
      <c r="K133" s="38">
        <f>K132+L$29</f>
        <v>41.68258580485156</v>
      </c>
      <c r="L133" s="39">
        <f t="shared" si="80"/>
        <v>0.0002992521321894153</v>
      </c>
      <c r="M133" s="38">
        <f>M132</f>
        <v>37.03606111605899</v>
      </c>
      <c r="N133" s="39">
        <v>0</v>
      </c>
    </row>
    <row r="134" spans="1:12" ht="24.75" customHeight="1">
      <c r="A134" s="42"/>
      <c r="B134" s="42"/>
      <c r="C134" s="42"/>
      <c r="D134" s="38">
        <f>D133+E$32</f>
        <v>41.71800866390107</v>
      </c>
      <c r="E134" s="39">
        <f t="shared" si="81"/>
        <v>0.0005569091086374732</v>
      </c>
      <c r="F134" s="38">
        <f>F133</f>
        <v>40.766885595689715</v>
      </c>
      <c r="G134" s="39">
        <v>0</v>
      </c>
      <c r="H134" s="42"/>
      <c r="I134" s="42"/>
      <c r="J134" s="42"/>
      <c r="K134" s="38">
        <f>K133+L$29</f>
        <v>41.71800866390107</v>
      </c>
      <c r="L134" s="39">
        <f>SUM(L32:L133)*L29</f>
        <v>0.9999421877319812</v>
      </c>
    </row>
    <row r="135" spans="1:11" ht="24.75" customHeight="1">
      <c r="A135" s="42"/>
      <c r="B135" s="42"/>
      <c r="C135" s="42"/>
      <c r="D135" s="38">
        <f>D134+E$32</f>
        <v>41.75343152295057</v>
      </c>
      <c r="E135" s="39">
        <f t="shared" si="81"/>
        <v>0.0004095181420875218</v>
      </c>
      <c r="F135" s="38">
        <f>F133+G$32</f>
        <v>40.74602908984665</v>
      </c>
      <c r="G135" s="39">
        <f>(1/(ss*(2*3.141621)^0.5))*EXP(-((F135-mm-G$32/2)^2)/(2*ss^2))</f>
        <v>0.21335595304724783</v>
      </c>
      <c r="H135" s="42"/>
      <c r="I135" s="42"/>
      <c r="J135" s="42"/>
      <c r="K135" s="38">
        <f>K134+L$29</f>
        <v>41.75343152295057</v>
      </c>
    </row>
    <row r="136" spans="1:11" ht="24.75" customHeight="1">
      <c r="A136" s="42"/>
      <c r="B136" s="42"/>
      <c r="C136" s="42"/>
      <c r="D136" s="38">
        <f>D135+E$32</f>
        <v>41.788854382000075</v>
      </c>
      <c r="E136" s="39">
        <f t="shared" si="81"/>
        <v>0.0002992521321894153</v>
      </c>
      <c r="F136" s="38">
        <f>F135</f>
        <v>40.74602908984665</v>
      </c>
      <c r="G136" s="39">
        <v>0</v>
      </c>
      <c r="H136" s="42"/>
      <c r="I136" s="42"/>
      <c r="J136" s="42"/>
      <c r="K136" s="38">
        <f>K135+L$29</f>
        <v>41.788854382000075</v>
      </c>
    </row>
    <row r="137" spans="1:11" ht="24.75" customHeight="1">
      <c r="A137" s="42"/>
      <c r="B137" s="42"/>
      <c r="C137" s="42"/>
      <c r="D137" s="38"/>
      <c r="E137" s="39">
        <f>SUM(E35:E136)*E32</f>
        <v>0.9999421877319812</v>
      </c>
      <c r="F137" s="42"/>
      <c r="G137" s="42"/>
      <c r="H137" s="42"/>
      <c r="I137" s="42"/>
      <c r="J137" s="42"/>
      <c r="K137" s="38"/>
    </row>
    <row r="138" spans="1:11" ht="24.75" customHeight="1">
      <c r="A138" s="42"/>
      <c r="B138" s="42"/>
      <c r="C138" s="42"/>
      <c r="D138" s="38"/>
      <c r="E138" s="39"/>
      <c r="F138" s="42"/>
      <c r="G138" s="42"/>
      <c r="H138" s="42"/>
      <c r="I138" s="42"/>
      <c r="J138" s="42"/>
      <c r="K138" s="42"/>
    </row>
    <row r="139" spans="1:11" ht="24.75" customHeight="1">
      <c r="A139" s="42"/>
      <c r="B139" s="42"/>
      <c r="C139" s="42"/>
      <c r="D139" s="38"/>
      <c r="E139" s="39"/>
      <c r="F139" s="42"/>
      <c r="G139" s="42"/>
      <c r="H139" s="42"/>
      <c r="I139" s="42"/>
      <c r="J139" s="42"/>
      <c r="K139" s="42"/>
    </row>
    <row r="140" spans="1:11" ht="24.75" customHeight="1">
      <c r="A140" s="42"/>
      <c r="B140" s="42"/>
      <c r="C140" s="42"/>
      <c r="D140" s="38"/>
      <c r="E140" s="39"/>
      <c r="F140" s="42"/>
      <c r="G140" s="42"/>
      <c r="H140" s="42"/>
      <c r="I140" s="42"/>
      <c r="J140" s="42"/>
      <c r="K140" s="42"/>
    </row>
    <row r="141" spans="1:11" ht="24.75" customHeight="1">
      <c r="A141" s="42"/>
      <c r="B141" s="42"/>
      <c r="C141" s="42"/>
      <c r="D141" s="38"/>
      <c r="E141" s="39"/>
      <c r="F141" s="42"/>
      <c r="G141" s="42"/>
      <c r="H141" s="42"/>
      <c r="I141" s="42"/>
      <c r="J141" s="42"/>
      <c r="K141" s="42"/>
    </row>
    <row r="142" spans="1:11" ht="24.75" customHeight="1">
      <c r="A142" s="42"/>
      <c r="B142" s="42"/>
      <c r="C142" s="42"/>
      <c r="D142" s="38"/>
      <c r="E142" s="39"/>
      <c r="F142" s="42"/>
      <c r="G142" s="42"/>
      <c r="H142" s="42"/>
      <c r="I142" s="42"/>
      <c r="J142" s="42"/>
      <c r="K142" s="42"/>
    </row>
    <row r="143" spans="1:11" ht="24.75" customHeight="1">
      <c r="A143" s="42"/>
      <c r="B143" s="42"/>
      <c r="C143" s="42"/>
      <c r="D143" s="38"/>
      <c r="E143" s="39"/>
      <c r="F143" s="42"/>
      <c r="G143" s="42"/>
      <c r="H143" s="42"/>
      <c r="I143" s="42"/>
      <c r="J143" s="42"/>
      <c r="K143" s="42"/>
    </row>
    <row r="144" spans="1:11" ht="24.75" customHeight="1">
      <c r="A144" s="42"/>
      <c r="B144" s="42"/>
      <c r="C144" s="42"/>
      <c r="D144" s="38"/>
      <c r="E144" s="39"/>
      <c r="F144" s="42"/>
      <c r="G144" s="42"/>
      <c r="H144" s="42"/>
      <c r="I144" s="42"/>
      <c r="J144" s="42"/>
      <c r="K144" s="42"/>
    </row>
    <row r="145" spans="1:11" ht="24.75" customHeight="1">
      <c r="A145" s="42"/>
      <c r="B145" s="42"/>
      <c r="C145" s="42"/>
      <c r="D145" s="38"/>
      <c r="E145" s="39"/>
      <c r="F145" s="42"/>
      <c r="G145" s="42"/>
      <c r="H145" s="42"/>
      <c r="I145" s="42"/>
      <c r="J145" s="42"/>
      <c r="K145" s="42"/>
    </row>
    <row r="146" spans="1:11" ht="24.75" customHeight="1">
      <c r="A146" s="42"/>
      <c r="B146" s="42"/>
      <c r="C146" s="42"/>
      <c r="D146" s="38"/>
      <c r="E146" s="39"/>
      <c r="F146" s="42"/>
      <c r="G146" s="42"/>
      <c r="H146" s="42"/>
      <c r="I146" s="42"/>
      <c r="J146" s="42"/>
      <c r="K146" s="42"/>
    </row>
    <row r="147" spans="1:11" ht="24.75" customHeight="1">
      <c r="A147" s="42"/>
      <c r="B147" s="42"/>
      <c r="C147" s="42"/>
      <c r="D147" s="38"/>
      <c r="E147" s="39"/>
      <c r="F147" s="42"/>
      <c r="G147" s="42"/>
      <c r="H147" s="42"/>
      <c r="I147" s="42"/>
      <c r="J147" s="42"/>
      <c r="K147" s="42"/>
    </row>
    <row r="148" spans="1:11" ht="24.75" customHeight="1">
      <c r="A148" s="42"/>
      <c r="B148" s="42"/>
      <c r="C148" s="42"/>
      <c r="D148" s="38"/>
      <c r="E148" s="39"/>
      <c r="F148" s="42"/>
      <c r="G148" s="42"/>
      <c r="H148" s="42"/>
      <c r="I148" s="42"/>
      <c r="J148" s="42"/>
      <c r="K148" s="42"/>
    </row>
    <row r="149" spans="1:11" ht="24.75" customHeight="1">
      <c r="A149" s="42"/>
      <c r="B149" s="42"/>
      <c r="C149" s="42"/>
      <c r="D149" s="38"/>
      <c r="E149" s="39"/>
      <c r="F149" s="42"/>
      <c r="G149" s="42"/>
      <c r="H149" s="42"/>
      <c r="I149" s="42"/>
      <c r="J149" s="42"/>
      <c r="K149" s="42"/>
    </row>
    <row r="150" spans="1:11" ht="24.75" customHeight="1">
      <c r="A150" s="42"/>
      <c r="B150" s="42"/>
      <c r="C150" s="42"/>
      <c r="D150" s="38"/>
      <c r="E150" s="39"/>
      <c r="F150" s="42"/>
      <c r="G150" s="42"/>
      <c r="H150" s="42"/>
      <c r="I150" s="42"/>
      <c r="J150" s="42"/>
      <c r="K150" s="42"/>
    </row>
    <row r="151" spans="1:11" ht="24.75" customHeight="1">
      <c r="A151" s="42"/>
      <c r="B151" s="42"/>
      <c r="C151" s="42"/>
      <c r="D151" s="38"/>
      <c r="E151" s="39"/>
      <c r="F151" s="42"/>
      <c r="G151" s="42"/>
      <c r="H151" s="42"/>
      <c r="I151" s="42"/>
      <c r="J151" s="42"/>
      <c r="K151" s="42"/>
    </row>
    <row r="152" spans="1:11" ht="24.75" customHeight="1">
      <c r="A152" s="42"/>
      <c r="B152" s="42"/>
      <c r="C152" s="42"/>
      <c r="D152" s="38"/>
      <c r="E152" s="39"/>
      <c r="F152" s="42"/>
      <c r="G152" s="42"/>
      <c r="H152" s="42"/>
      <c r="I152" s="42"/>
      <c r="J152" s="42"/>
      <c r="K152" s="42"/>
    </row>
    <row r="153" spans="1:11" ht="24.75" customHeight="1">
      <c r="A153" s="42"/>
      <c r="B153" s="42"/>
      <c r="C153" s="42"/>
      <c r="D153" s="38"/>
      <c r="E153" s="39"/>
      <c r="F153" s="42"/>
      <c r="G153" s="42"/>
      <c r="H153" s="42"/>
      <c r="I153" s="42"/>
      <c r="J153" s="42"/>
      <c r="K153" s="42"/>
    </row>
    <row r="154" spans="1:11" ht="24.75" customHeight="1">
      <c r="A154" s="42"/>
      <c r="B154" s="42"/>
      <c r="C154" s="42"/>
      <c r="D154" s="38"/>
      <c r="E154" s="39"/>
      <c r="F154" s="42"/>
      <c r="G154" s="42"/>
      <c r="H154" s="42"/>
      <c r="I154" s="42"/>
      <c r="J154" s="42"/>
      <c r="K154" s="42"/>
    </row>
    <row r="155" spans="4:9" ht="24.75" customHeight="1">
      <c r="D155" s="15"/>
      <c r="E155" s="16"/>
      <c r="I155" s="42"/>
    </row>
    <row r="156" spans="4:9" ht="24.75" customHeight="1">
      <c r="D156" s="15"/>
      <c r="E156" s="16"/>
      <c r="I156" s="42"/>
    </row>
    <row r="157" spans="4:9" ht="24.75" customHeight="1">
      <c r="D157" s="15"/>
      <c r="E157" s="16"/>
      <c r="I157" s="42"/>
    </row>
    <row r="158" spans="4:5" ht="24.75" customHeight="1">
      <c r="D158" s="15"/>
      <c r="E158" s="16"/>
    </row>
    <row r="159" spans="4:5" ht="24.75" customHeight="1">
      <c r="D159" s="15"/>
      <c r="E159" s="16"/>
    </row>
    <row r="160" spans="4:5" ht="24.75" customHeight="1">
      <c r="D160" s="15"/>
      <c r="E160" s="16"/>
    </row>
    <row r="161" spans="4:5" ht="24.75" customHeight="1">
      <c r="D161" s="15"/>
      <c r="E161" s="16"/>
    </row>
    <row r="162" spans="4:5" ht="24.75" customHeight="1">
      <c r="D162" s="15"/>
      <c r="E162" s="16"/>
    </row>
    <row r="163" spans="4:5" ht="24.75" customHeight="1">
      <c r="D163" s="15"/>
      <c r="E163" s="16"/>
    </row>
    <row r="164" spans="4:5" ht="24.75" customHeight="1">
      <c r="D164" s="15"/>
      <c r="E164" s="16"/>
    </row>
    <row r="165" spans="4:5" ht="24.75" customHeight="1">
      <c r="D165" s="15"/>
      <c r="E165" s="16"/>
    </row>
    <row r="166" spans="4:5" ht="24.75" customHeight="1">
      <c r="D166" s="15"/>
      <c r="E166" s="16"/>
    </row>
    <row r="167" spans="4:5" ht="24.75" customHeight="1">
      <c r="D167" s="15"/>
      <c r="E167" s="16"/>
    </row>
    <row r="168" spans="4:5" ht="24.75" customHeight="1">
      <c r="D168" s="15"/>
      <c r="E168" s="16"/>
    </row>
    <row r="169" spans="4:5" ht="24.75" customHeight="1">
      <c r="D169" s="15"/>
      <c r="E169" s="16"/>
    </row>
    <row r="170" spans="4:5" ht="24.75" customHeight="1">
      <c r="D170" s="15"/>
      <c r="E170" s="16"/>
    </row>
    <row r="171" spans="4:5" ht="24.75" customHeight="1">
      <c r="D171" s="15"/>
      <c r="E171" s="16"/>
    </row>
    <row r="172" spans="4:5" ht="24.75" customHeight="1">
      <c r="D172" s="15"/>
      <c r="E172" s="16"/>
    </row>
    <row r="173" spans="4:5" ht="24.75" customHeight="1">
      <c r="D173" s="15"/>
      <c r="E173" s="16"/>
    </row>
    <row r="174" spans="4:5" ht="24.75" customHeight="1">
      <c r="D174" s="15"/>
      <c r="E174" s="16"/>
    </row>
    <row r="175" spans="4:5" ht="24.75" customHeight="1">
      <c r="D175" s="15"/>
      <c r="E175" s="16"/>
    </row>
    <row r="176" spans="4:5" ht="24.75" customHeight="1">
      <c r="D176" s="15"/>
      <c r="E176" s="16"/>
    </row>
    <row r="177" spans="4:5" ht="24.75" customHeight="1">
      <c r="D177" s="15"/>
      <c r="E177" s="16"/>
    </row>
    <row r="178" spans="4:5" ht="24.75" customHeight="1">
      <c r="D178" s="15"/>
      <c r="E178" s="16"/>
    </row>
    <row r="179" spans="4:5" ht="24.75" customHeight="1">
      <c r="D179" s="15"/>
      <c r="E179" s="16"/>
    </row>
    <row r="180" spans="4:5" ht="24.75" customHeight="1">
      <c r="D180" s="15"/>
      <c r="E180" s="16"/>
    </row>
    <row r="181" spans="4:5" ht="24.75" customHeight="1">
      <c r="D181" s="15"/>
      <c r="E181" s="16"/>
    </row>
    <row r="182" spans="4:5" ht="24.75" customHeight="1">
      <c r="D182" s="15"/>
      <c r="E182" s="16"/>
    </row>
    <row r="183" spans="4:5" ht="24.75" customHeight="1">
      <c r="D183" s="15"/>
      <c r="E183" s="16"/>
    </row>
    <row r="184" spans="4:5" ht="24.75" customHeight="1">
      <c r="D184" s="15"/>
      <c r="E184" s="16"/>
    </row>
    <row r="185" spans="4:5" ht="24.75" customHeight="1">
      <c r="D185" s="15"/>
      <c r="E185" s="16"/>
    </row>
    <row r="186" spans="4:5" ht="24.75" customHeight="1">
      <c r="D186" s="15"/>
      <c r="E186" s="16"/>
    </row>
    <row r="187" spans="4:5" ht="24.75" customHeight="1">
      <c r="D187" s="15"/>
      <c r="E187" s="16"/>
    </row>
    <row r="188" spans="4:5" ht="24.75" customHeight="1">
      <c r="D188" s="15"/>
      <c r="E188" s="16"/>
    </row>
    <row r="189" spans="4:5" ht="24.75" customHeight="1">
      <c r="D189" s="15"/>
      <c r="E189" s="16"/>
    </row>
    <row r="190" spans="4:5" ht="24.75" customHeight="1">
      <c r="D190" s="15"/>
      <c r="E190" s="16"/>
    </row>
    <row r="191" spans="4:5" ht="24.75" customHeight="1">
      <c r="D191" s="15"/>
      <c r="E191" s="16"/>
    </row>
    <row r="192" spans="4:5" ht="24.75" customHeight="1">
      <c r="D192" s="15"/>
      <c r="E192" s="16"/>
    </row>
    <row r="193" spans="4:5" ht="24.75" customHeight="1">
      <c r="D193" s="15"/>
      <c r="E193" s="16"/>
    </row>
    <row r="194" spans="4:5" ht="24.75" customHeight="1">
      <c r="D194" s="15"/>
      <c r="E194" s="16"/>
    </row>
    <row r="195" spans="4:5" ht="24.75" customHeight="1">
      <c r="D195" s="15"/>
      <c r="E195" s="16"/>
    </row>
    <row r="196" spans="4:5" ht="24.75" customHeight="1">
      <c r="D196" s="15"/>
      <c r="E196" s="16"/>
    </row>
    <row r="197" spans="4:5" ht="24.75" customHeight="1">
      <c r="D197" s="15"/>
      <c r="E197" s="16"/>
    </row>
    <row r="198" spans="4:5" ht="24.75" customHeight="1">
      <c r="D198" s="15"/>
      <c r="E198" s="16"/>
    </row>
    <row r="199" spans="4:5" ht="24.75" customHeight="1">
      <c r="D199" s="15"/>
      <c r="E199" s="16"/>
    </row>
    <row r="200" spans="4:5" ht="24.75" customHeight="1">
      <c r="D200" s="15"/>
      <c r="E200" s="16"/>
    </row>
    <row r="201" spans="4:5" ht="24.75" customHeight="1">
      <c r="D201" s="15"/>
      <c r="E201" s="16"/>
    </row>
    <row r="202" spans="4:5" ht="24.75" customHeight="1">
      <c r="D202" s="15"/>
      <c r="E202" s="16"/>
    </row>
    <row r="203" spans="4:5" ht="24.75" customHeight="1">
      <c r="D203" s="15"/>
      <c r="E203" s="16"/>
    </row>
    <row r="204" spans="4:5" ht="24.75" customHeight="1">
      <c r="D204" s="15"/>
      <c r="E204" s="16"/>
    </row>
    <row r="205" spans="4:5" ht="24.75" customHeight="1">
      <c r="D205" s="15"/>
      <c r="E205" s="16"/>
    </row>
    <row r="206" spans="4:5" ht="24.75" customHeight="1">
      <c r="D206" s="15"/>
      <c r="E206" s="16"/>
    </row>
    <row r="207" spans="4:5" ht="24.75" customHeight="1">
      <c r="D207" s="15"/>
      <c r="E207" s="16"/>
    </row>
    <row r="208" spans="4:5" ht="24.75" customHeight="1">
      <c r="D208" s="15"/>
      <c r="E208" s="16"/>
    </row>
    <row r="209" spans="4:5" ht="24.75" customHeight="1">
      <c r="D209" s="15"/>
      <c r="E209" s="16"/>
    </row>
    <row r="210" spans="4:5" ht="24.75" customHeight="1">
      <c r="D210" s="15"/>
      <c r="E210" s="16"/>
    </row>
    <row r="211" spans="4:5" ht="24.75" customHeight="1">
      <c r="D211" s="15"/>
      <c r="E211" s="16"/>
    </row>
    <row r="212" spans="4:5" ht="24.75" customHeight="1">
      <c r="D212" s="15"/>
      <c r="E212" s="16"/>
    </row>
    <row r="213" spans="4:5" ht="24.75" customHeight="1">
      <c r="D213" s="15"/>
      <c r="E213" s="16"/>
    </row>
    <row r="214" spans="4:5" ht="24.75" customHeight="1">
      <c r="D214" s="15"/>
      <c r="E214" s="16"/>
    </row>
    <row r="215" spans="4:5" ht="24.75" customHeight="1">
      <c r="D215" s="15"/>
      <c r="E215" s="16"/>
    </row>
    <row r="216" spans="4:5" ht="24.75" customHeight="1">
      <c r="D216" s="15"/>
      <c r="E216" s="16"/>
    </row>
    <row r="217" spans="4:5" ht="24.75" customHeight="1">
      <c r="D217" s="15"/>
      <c r="E217" s="16"/>
    </row>
    <row r="218" spans="4:5" ht="24.75" customHeight="1">
      <c r="D218" s="15"/>
      <c r="E218" s="16"/>
    </row>
    <row r="219" spans="4:5" ht="24.75" customHeight="1">
      <c r="D219" s="15"/>
      <c r="E219" s="16"/>
    </row>
    <row r="220" spans="4:5" ht="24.75" customHeight="1">
      <c r="D220" s="15"/>
      <c r="E220" s="16"/>
    </row>
    <row r="221" spans="4:5" ht="24.75" customHeight="1">
      <c r="D221" s="15"/>
      <c r="E221" s="16"/>
    </row>
    <row r="222" spans="4:5" ht="24.75" customHeight="1">
      <c r="D222" s="15"/>
      <c r="E222" s="16"/>
    </row>
    <row r="223" spans="4:5" ht="24.75" customHeight="1">
      <c r="D223" s="15"/>
      <c r="E223" s="16"/>
    </row>
    <row r="224" spans="4:5" ht="24.75" customHeight="1">
      <c r="D224" s="15"/>
      <c r="E224" s="16"/>
    </row>
    <row r="225" spans="4:5" ht="24.75" customHeight="1">
      <c r="D225" s="15"/>
      <c r="E225" s="16"/>
    </row>
    <row r="226" spans="4:5" ht="24.75" customHeight="1">
      <c r="D226" s="15"/>
      <c r="E226" s="16"/>
    </row>
    <row r="227" spans="4:5" ht="24.75" customHeight="1">
      <c r="D227" s="15"/>
      <c r="E227" s="16"/>
    </row>
    <row r="228" spans="4:5" ht="24.75" customHeight="1">
      <c r="D228" s="15"/>
      <c r="E228" s="16"/>
    </row>
    <row r="229" spans="4:5" ht="24.75" customHeight="1">
      <c r="D229" s="15"/>
      <c r="E229" s="16"/>
    </row>
    <row r="230" spans="4:5" ht="24.75" customHeight="1">
      <c r="D230" s="15"/>
      <c r="E230" s="16"/>
    </row>
    <row r="231" spans="4:5" ht="24.75" customHeight="1">
      <c r="D231" s="15"/>
      <c r="E231" s="16"/>
    </row>
    <row r="232" spans="4:5" ht="24.75" customHeight="1">
      <c r="D232" s="15"/>
      <c r="E232" s="16"/>
    </row>
    <row r="233" spans="4:5" ht="24.75" customHeight="1">
      <c r="D233" s="15"/>
      <c r="E233" s="16"/>
    </row>
    <row r="234" spans="4:5" ht="24.75" customHeight="1">
      <c r="D234" s="15"/>
      <c r="E234" s="16"/>
    </row>
    <row r="235" spans="4:5" ht="24.75" customHeight="1">
      <c r="D235" s="15"/>
      <c r="E235" s="16"/>
    </row>
    <row r="236" spans="4:5" ht="24.75" customHeight="1">
      <c r="D236" s="14"/>
      <c r="E236" s="16"/>
    </row>
    <row r="239" spans="6:7" ht="24.75" customHeight="1">
      <c r="F239" s="15"/>
      <c r="G239" s="17">
        <f>SUM(G35:G238)*(-G32)</f>
        <v>0.04759966320592034</v>
      </c>
    </row>
    <row r="240" spans="6:7" ht="24.75" customHeight="1">
      <c r="F240" s="15"/>
      <c r="G240" s="16"/>
    </row>
    <row r="241" spans="6:7" ht="24.75" customHeight="1">
      <c r="F241" s="15"/>
      <c r="G241" s="16"/>
    </row>
    <row r="242" spans="6:7" ht="24.75" customHeight="1">
      <c r="F242" s="15"/>
      <c r="G242" s="16"/>
    </row>
    <row r="243" spans="6:7" ht="24.75" customHeight="1">
      <c r="F243" s="15"/>
      <c r="G243" s="16"/>
    </row>
    <row r="244" spans="6:7" ht="24.75" customHeight="1">
      <c r="F244" s="15"/>
      <c r="G244" s="16"/>
    </row>
    <row r="245" spans="6:7" ht="24.75" customHeight="1">
      <c r="F245" s="15"/>
      <c r="G245" s="16"/>
    </row>
    <row r="246" spans="6:7" ht="24.75" customHeight="1">
      <c r="F246" s="15"/>
      <c r="G246" s="16"/>
    </row>
    <row r="247" spans="6:7" ht="24.75" customHeight="1">
      <c r="F247" s="15"/>
      <c r="G247" s="16"/>
    </row>
    <row r="248" spans="6:7" ht="24.75" customHeight="1">
      <c r="F248" s="15"/>
      <c r="G248" s="16"/>
    </row>
    <row r="249" spans="6:7" ht="24.75" customHeight="1">
      <c r="F249" s="15"/>
      <c r="G249" s="16"/>
    </row>
    <row r="250" spans="6:7" ht="24.75" customHeight="1">
      <c r="F250" s="15"/>
      <c r="G250" s="16"/>
    </row>
    <row r="251" spans="6:7" ht="24.75" customHeight="1">
      <c r="F251" s="15"/>
      <c r="G251" s="16"/>
    </row>
    <row r="252" spans="6:7" ht="24.75" customHeight="1">
      <c r="F252" s="15"/>
      <c r="G252" s="16"/>
    </row>
    <row r="253" spans="6:7" ht="24.75" customHeight="1">
      <c r="F253" s="15"/>
      <c r="G253" s="16"/>
    </row>
    <row r="254" spans="6:7" ht="24.75" customHeight="1">
      <c r="F254" s="15"/>
      <c r="G254" s="16"/>
    </row>
    <row r="255" spans="6:7" ht="24.75" customHeight="1">
      <c r="F255" s="15"/>
      <c r="G255" s="16"/>
    </row>
    <row r="256" spans="6:7" ht="24.75" customHeight="1">
      <c r="F256" s="15"/>
      <c r="G256" s="16"/>
    </row>
    <row r="257" spans="6:7" ht="24.75" customHeight="1">
      <c r="F257" s="15"/>
      <c r="G257" s="16"/>
    </row>
    <row r="258" spans="6:7" ht="24.75" customHeight="1">
      <c r="F258" s="15"/>
      <c r="G258" s="16"/>
    </row>
    <row r="259" spans="6:7" ht="24.75" customHeight="1">
      <c r="F259" s="15"/>
      <c r="G259" s="16"/>
    </row>
    <row r="260" spans="6:7" ht="24.75" customHeight="1">
      <c r="F260" s="15"/>
      <c r="G260" s="16"/>
    </row>
    <row r="261" spans="6:7" ht="24.75" customHeight="1">
      <c r="F261" s="15"/>
      <c r="G261" s="16"/>
    </row>
    <row r="262" spans="6:7" ht="24.75" customHeight="1">
      <c r="F262" s="15"/>
      <c r="G262" s="16"/>
    </row>
    <row r="263" spans="6:7" ht="24.75" customHeight="1">
      <c r="F263" s="15"/>
      <c r="G263" s="16"/>
    </row>
    <row r="264" spans="6:7" ht="24.75" customHeight="1">
      <c r="F264" s="15"/>
      <c r="G264" s="16"/>
    </row>
    <row r="265" spans="6:7" ht="24.75" customHeight="1">
      <c r="F265" s="15"/>
      <c r="G265" s="16"/>
    </row>
    <row r="266" spans="6:7" ht="24.75" customHeight="1">
      <c r="F266" s="15"/>
      <c r="G266" s="16"/>
    </row>
    <row r="267" spans="6:7" ht="24.75" customHeight="1">
      <c r="F267" s="15"/>
      <c r="G267" s="16"/>
    </row>
    <row r="268" spans="6:7" ht="24.75" customHeight="1">
      <c r="F268" s="15"/>
      <c r="G268" s="16"/>
    </row>
    <row r="269" spans="6:7" ht="24.75" customHeight="1">
      <c r="F269" s="15"/>
      <c r="G269" s="16"/>
    </row>
    <row r="270" spans="6:7" ht="24.75" customHeight="1">
      <c r="F270" s="15"/>
      <c r="G270" s="16"/>
    </row>
    <row r="271" spans="6:7" ht="24.75" customHeight="1">
      <c r="F271" s="15"/>
      <c r="G271" s="16"/>
    </row>
    <row r="272" spans="6:7" ht="24.75" customHeight="1">
      <c r="F272" s="15"/>
      <c r="G272" s="16"/>
    </row>
    <row r="273" spans="6:7" ht="24.75" customHeight="1">
      <c r="F273" s="15"/>
      <c r="G273" s="16"/>
    </row>
    <row r="274" spans="6:7" ht="24.75" customHeight="1">
      <c r="F274" s="15"/>
      <c r="G274" s="16"/>
    </row>
    <row r="275" spans="6:7" ht="24.75" customHeight="1">
      <c r="F275" s="15"/>
      <c r="G275" s="16"/>
    </row>
    <row r="276" spans="6:7" ht="24.75" customHeight="1">
      <c r="F276" s="15"/>
      <c r="G276" s="16"/>
    </row>
    <row r="277" spans="6:7" ht="24.75" customHeight="1">
      <c r="F277" s="15"/>
      <c r="G277" s="16"/>
    </row>
    <row r="278" spans="6:7" ht="24.75" customHeight="1">
      <c r="F278" s="15"/>
      <c r="G278" s="16"/>
    </row>
    <row r="279" spans="6:7" ht="24.75" customHeight="1">
      <c r="F279" s="15"/>
      <c r="G279" s="16"/>
    </row>
    <row r="280" spans="6:7" ht="24.75" customHeight="1">
      <c r="F280" s="15"/>
      <c r="G280" s="16"/>
    </row>
    <row r="281" spans="6:7" ht="24.75" customHeight="1">
      <c r="F281" s="15"/>
      <c r="G281" s="16"/>
    </row>
    <row r="282" spans="6:7" ht="24.75" customHeight="1">
      <c r="F282" s="15"/>
      <c r="G282" s="16"/>
    </row>
    <row r="283" spans="6:7" ht="24.75" customHeight="1">
      <c r="F283" s="15"/>
      <c r="G283" s="16"/>
    </row>
    <row r="284" spans="6:7" ht="24.75" customHeight="1">
      <c r="F284" s="15"/>
      <c r="G284" s="16"/>
    </row>
    <row r="285" spans="6:7" ht="24.75" customHeight="1">
      <c r="F285" s="15"/>
      <c r="G285" s="16"/>
    </row>
    <row r="286" spans="6:7" ht="24.75" customHeight="1">
      <c r="F286" s="15"/>
      <c r="G286" s="16"/>
    </row>
    <row r="287" spans="6:7" ht="24.75" customHeight="1">
      <c r="F287" s="15"/>
      <c r="G287" s="16"/>
    </row>
    <row r="288" spans="6:7" ht="24.75" customHeight="1">
      <c r="F288" s="15"/>
      <c r="G288" s="16"/>
    </row>
    <row r="289" spans="6:7" ht="24.75" customHeight="1">
      <c r="F289" s="15"/>
      <c r="G289" s="16"/>
    </row>
    <row r="290" spans="6:7" ht="24.75" customHeight="1">
      <c r="F290" s="15"/>
      <c r="G290" s="16"/>
    </row>
    <row r="291" spans="6:7" ht="24.75" customHeight="1">
      <c r="F291" s="15"/>
      <c r="G291" s="16"/>
    </row>
    <row r="292" spans="6:7" ht="24.75" customHeight="1">
      <c r="F292" s="15"/>
      <c r="G292" s="16"/>
    </row>
    <row r="293" spans="6:7" ht="24.75" customHeight="1">
      <c r="F293" s="15"/>
      <c r="G293" s="16"/>
    </row>
    <row r="294" spans="6:7" ht="24.75" customHeight="1">
      <c r="F294" s="15"/>
      <c r="G294" s="16"/>
    </row>
    <row r="295" spans="6:7" ht="24.75" customHeight="1">
      <c r="F295" s="15"/>
      <c r="G295" s="16"/>
    </row>
    <row r="296" spans="6:7" ht="24.75" customHeight="1">
      <c r="F296" s="15"/>
      <c r="G296" s="16"/>
    </row>
    <row r="297" spans="6:7" ht="24.75" customHeight="1">
      <c r="F297" s="15"/>
      <c r="G297" s="16"/>
    </row>
    <row r="298" spans="6:7" ht="24.75" customHeight="1">
      <c r="F298" s="15"/>
      <c r="G298" s="16"/>
    </row>
    <row r="299" spans="6:7" ht="24.75" customHeight="1">
      <c r="F299" s="15"/>
      <c r="G299" s="16"/>
    </row>
    <row r="300" spans="6:7" ht="24.75" customHeight="1">
      <c r="F300" s="15"/>
      <c r="G300" s="16"/>
    </row>
    <row r="301" spans="6:7" ht="24.75" customHeight="1">
      <c r="F301" s="15"/>
      <c r="G301" s="16"/>
    </row>
    <row r="302" spans="6:7" ht="24.75" customHeight="1">
      <c r="F302" s="15"/>
      <c r="G302" s="16"/>
    </row>
    <row r="303" spans="6:7" ht="24.75" customHeight="1">
      <c r="F303" s="15"/>
      <c r="G303" s="16"/>
    </row>
    <row r="304" spans="6:7" ht="24.75" customHeight="1">
      <c r="F304" s="15"/>
      <c r="G304" s="16"/>
    </row>
    <row r="305" spans="6:7" ht="24.75" customHeight="1">
      <c r="F305" s="15"/>
      <c r="G305" s="16"/>
    </row>
    <row r="306" spans="6:7" ht="24.75" customHeight="1">
      <c r="F306" s="15"/>
      <c r="G306" s="16"/>
    </row>
    <row r="307" spans="6:7" ht="24.75" customHeight="1">
      <c r="F307" s="15"/>
      <c r="G307" s="16"/>
    </row>
    <row r="308" spans="6:7" ht="24.75" customHeight="1">
      <c r="F308" s="15"/>
      <c r="G308" s="16"/>
    </row>
    <row r="309" spans="6:7" ht="24.75" customHeight="1">
      <c r="F309" s="15"/>
      <c r="G309" s="16"/>
    </row>
    <row r="310" spans="6:7" ht="24.75" customHeight="1">
      <c r="F310" s="15"/>
      <c r="G310" s="16"/>
    </row>
    <row r="311" spans="6:7" ht="24.75" customHeight="1">
      <c r="F311" s="15"/>
      <c r="G311" s="16"/>
    </row>
    <row r="312" spans="6:7" ht="24.75" customHeight="1">
      <c r="F312" s="15"/>
      <c r="G312" s="16"/>
    </row>
    <row r="313" spans="6:7" ht="24.75" customHeight="1">
      <c r="F313" s="15"/>
      <c r="G313" s="16"/>
    </row>
    <row r="314" spans="6:7" ht="24.75" customHeight="1">
      <c r="F314" s="15"/>
      <c r="G314" s="16"/>
    </row>
    <row r="315" spans="6:7" ht="24.75" customHeight="1">
      <c r="F315" s="15"/>
      <c r="G315" s="16"/>
    </row>
    <row r="316" spans="6:7" ht="24.75" customHeight="1">
      <c r="F316" s="15"/>
      <c r="G316" s="16"/>
    </row>
    <row r="317" spans="6:7" ht="24.75" customHeight="1">
      <c r="F317" s="15"/>
      <c r="G317" s="16"/>
    </row>
    <row r="318" spans="6:7" ht="24.75" customHeight="1">
      <c r="F318" s="15"/>
      <c r="G318" s="16"/>
    </row>
    <row r="319" spans="6:7" ht="24.75" customHeight="1">
      <c r="F319" s="15"/>
      <c r="G319" s="16"/>
    </row>
    <row r="320" spans="6:7" ht="24.75" customHeight="1">
      <c r="F320" s="15"/>
      <c r="G320" s="16"/>
    </row>
    <row r="321" spans="6:7" ht="24.75" customHeight="1">
      <c r="F321" s="15"/>
      <c r="G321" s="16"/>
    </row>
    <row r="322" spans="6:7" ht="24.75" customHeight="1">
      <c r="F322" s="15"/>
      <c r="G322" s="16"/>
    </row>
    <row r="323" spans="6:7" ht="24.75" customHeight="1">
      <c r="F323" s="15"/>
      <c r="G323" s="16"/>
    </row>
    <row r="324" spans="6:7" ht="24.75" customHeight="1">
      <c r="F324" s="15"/>
      <c r="G324" s="16"/>
    </row>
    <row r="325" spans="6:7" ht="24.75" customHeight="1">
      <c r="F325" s="15"/>
      <c r="G325" s="16"/>
    </row>
    <row r="326" spans="6:7" ht="24.75" customHeight="1">
      <c r="F326" s="15"/>
      <c r="G326" s="16"/>
    </row>
    <row r="327" spans="6:7" ht="24.75" customHeight="1">
      <c r="F327" s="15"/>
      <c r="G327" s="16"/>
    </row>
    <row r="328" spans="6:7" ht="24.75" customHeight="1">
      <c r="F328" s="15"/>
      <c r="G328" s="16"/>
    </row>
    <row r="329" spans="6:7" ht="24.75" customHeight="1">
      <c r="F329" s="15"/>
      <c r="G329" s="16"/>
    </row>
    <row r="330" spans="6:7" ht="24.75" customHeight="1">
      <c r="F330" s="15"/>
      <c r="G330" s="16"/>
    </row>
    <row r="331" spans="6:7" ht="24.75" customHeight="1">
      <c r="F331" s="15"/>
      <c r="G331" s="16"/>
    </row>
    <row r="332" spans="6:7" ht="24.75" customHeight="1">
      <c r="F332" s="15"/>
      <c r="G332" s="16"/>
    </row>
    <row r="333" spans="6:7" ht="24.75" customHeight="1">
      <c r="F333" s="15"/>
      <c r="G333" s="16"/>
    </row>
    <row r="334" spans="6:7" ht="24.75" customHeight="1">
      <c r="F334" s="15"/>
      <c r="G334" s="16"/>
    </row>
    <row r="335" spans="6:7" ht="24.75" customHeight="1">
      <c r="F335" s="15"/>
      <c r="G335" s="16"/>
    </row>
    <row r="336" spans="6:7" ht="24.75" customHeight="1">
      <c r="F336" s="15"/>
      <c r="G336" s="16"/>
    </row>
    <row r="337" spans="6:7" ht="24.75" customHeight="1">
      <c r="F337" s="15"/>
      <c r="G337" s="16"/>
    </row>
    <row r="338" spans="6:7" ht="24.75" customHeight="1">
      <c r="F338" s="15"/>
      <c r="G338" s="16"/>
    </row>
    <row r="339" spans="6:7" ht="24.75" customHeight="1">
      <c r="F339" s="15"/>
      <c r="G339" s="16"/>
    </row>
    <row r="340" spans="6:7" ht="24.75" customHeight="1">
      <c r="F340" s="15"/>
      <c r="G340" s="16"/>
    </row>
    <row r="341" spans="6:7" ht="24.75" customHeight="1">
      <c r="F341" s="15"/>
      <c r="G341" s="16"/>
    </row>
    <row r="342" spans="6:7" ht="24.75" customHeight="1">
      <c r="F342" s="15"/>
      <c r="G342" s="16"/>
    </row>
    <row r="343" spans="6:7" ht="24.75" customHeight="1">
      <c r="F343" s="15"/>
      <c r="G343" s="16"/>
    </row>
    <row r="344" spans="6:7" ht="24.75" customHeight="1">
      <c r="F344" s="15"/>
      <c r="G344" s="16"/>
    </row>
    <row r="345" spans="6:7" ht="24.75" customHeight="1">
      <c r="F345" s="15"/>
      <c r="G345" s="16"/>
    </row>
    <row r="346" spans="6:7" ht="24.75" customHeight="1">
      <c r="F346" s="15"/>
      <c r="G346" s="16"/>
    </row>
    <row r="347" spans="6:7" ht="24.75" customHeight="1">
      <c r="F347" s="15"/>
      <c r="G347" s="16"/>
    </row>
    <row r="348" spans="6:7" ht="24.75" customHeight="1">
      <c r="F348" s="15"/>
      <c r="G348" s="16"/>
    </row>
    <row r="349" spans="6:7" ht="24.75" customHeight="1">
      <c r="F349" s="15"/>
      <c r="G349" s="16"/>
    </row>
    <row r="350" spans="6:7" ht="24.75" customHeight="1">
      <c r="F350" s="15"/>
      <c r="G350" s="16"/>
    </row>
    <row r="351" spans="6:7" ht="24.75" customHeight="1">
      <c r="F351" s="15"/>
      <c r="G351" s="16"/>
    </row>
    <row r="352" spans="6:7" ht="24.75" customHeight="1">
      <c r="F352" s="15"/>
      <c r="G352" s="16"/>
    </row>
    <row r="353" spans="6:7" ht="24.75" customHeight="1">
      <c r="F353" s="15"/>
      <c r="G353" s="16"/>
    </row>
    <row r="354" spans="6:7" ht="24.75" customHeight="1">
      <c r="F354" s="15"/>
      <c r="G354" s="16"/>
    </row>
    <row r="355" spans="6:7" ht="24.75" customHeight="1">
      <c r="F355" s="15"/>
      <c r="G355" s="16"/>
    </row>
    <row r="356" spans="6:7" ht="24.75" customHeight="1">
      <c r="F356" s="15"/>
      <c r="G356" s="16"/>
    </row>
    <row r="357" spans="6:7" ht="24.75" customHeight="1">
      <c r="F357" s="15"/>
      <c r="G357" s="16"/>
    </row>
    <row r="358" spans="6:7" ht="24.75" customHeight="1">
      <c r="F358" s="15"/>
      <c r="G358" s="16"/>
    </row>
    <row r="359" spans="6:7" ht="24.75" customHeight="1">
      <c r="F359" s="15"/>
      <c r="G359" s="16"/>
    </row>
    <row r="360" spans="6:7" ht="24.75" customHeight="1">
      <c r="F360" s="15"/>
      <c r="G360" s="16"/>
    </row>
    <row r="361" spans="6:7" ht="24.75" customHeight="1">
      <c r="F361" s="15"/>
      <c r="G361" s="16"/>
    </row>
    <row r="362" spans="6:7" ht="24.75" customHeight="1">
      <c r="F362" s="15"/>
      <c r="G362" s="16"/>
    </row>
    <row r="363" spans="6:7" ht="24.75" customHeight="1">
      <c r="F363" s="15"/>
      <c r="G363" s="16"/>
    </row>
    <row r="364" spans="6:7" ht="24.75" customHeight="1">
      <c r="F364" s="15"/>
      <c r="G364" s="16"/>
    </row>
    <row r="365" spans="6:7" ht="24.75" customHeight="1">
      <c r="F365" s="15"/>
      <c r="G365" s="16"/>
    </row>
    <row r="366" spans="6:7" ht="24.75" customHeight="1">
      <c r="F366" s="15"/>
      <c r="G366" s="16"/>
    </row>
    <row r="367" spans="6:7" ht="24.75" customHeight="1">
      <c r="F367" s="15"/>
      <c r="G367" s="16"/>
    </row>
    <row r="368" spans="6:7" ht="24.75" customHeight="1">
      <c r="F368" s="15"/>
      <c r="G368" s="16"/>
    </row>
    <row r="369" spans="6:7" ht="24.75" customHeight="1">
      <c r="F369" s="15"/>
      <c r="G369" s="16"/>
    </row>
    <row r="370" spans="6:7" ht="24.75" customHeight="1">
      <c r="F370" s="15"/>
      <c r="G370" s="16"/>
    </row>
    <row r="371" spans="6:7" ht="24.75" customHeight="1">
      <c r="F371" s="15"/>
      <c r="G371" s="16"/>
    </row>
    <row r="372" spans="6:7" ht="24.75" customHeight="1">
      <c r="F372" s="15"/>
      <c r="G372" s="16"/>
    </row>
    <row r="373" spans="6:7" ht="24.75" customHeight="1">
      <c r="F373" s="15"/>
      <c r="G373" s="16"/>
    </row>
    <row r="374" spans="6:7" ht="24.75" customHeight="1">
      <c r="F374" s="15"/>
      <c r="G374" s="16"/>
    </row>
    <row r="375" spans="6:7" ht="24.75" customHeight="1">
      <c r="F375" s="15"/>
      <c r="G375" s="16"/>
    </row>
    <row r="376" spans="6:7" ht="24.75" customHeight="1">
      <c r="F376" s="15"/>
      <c r="G376" s="16"/>
    </row>
    <row r="377" spans="6:7" ht="24.75" customHeight="1">
      <c r="F377" s="15"/>
      <c r="G377" s="16"/>
    </row>
    <row r="378" spans="6:7" ht="24.75" customHeight="1">
      <c r="F378" s="15"/>
      <c r="G378" s="16"/>
    </row>
    <row r="379" spans="6:7" ht="24.75" customHeight="1">
      <c r="F379" s="15"/>
      <c r="G379" s="16"/>
    </row>
    <row r="380" spans="6:7" ht="24.75" customHeight="1">
      <c r="F380" s="15"/>
      <c r="G380" s="16"/>
    </row>
    <row r="381" spans="6:7" ht="24.75" customHeight="1">
      <c r="F381" s="15"/>
      <c r="G381" s="16"/>
    </row>
    <row r="382" spans="6:7" ht="24.75" customHeight="1">
      <c r="F382" s="15"/>
      <c r="G382" s="16"/>
    </row>
    <row r="383" spans="6:7" ht="24.75" customHeight="1">
      <c r="F383" s="15"/>
      <c r="G383" s="16"/>
    </row>
    <row r="384" spans="6:7" ht="24.75" customHeight="1">
      <c r="F384" s="15"/>
      <c r="G384" s="16"/>
    </row>
    <row r="385" spans="6:7" ht="24.75" customHeight="1">
      <c r="F385" s="15"/>
      <c r="G385" s="16"/>
    </row>
    <row r="386" spans="6:7" ht="24.75" customHeight="1">
      <c r="F386" s="15"/>
      <c r="G386" s="16"/>
    </row>
    <row r="387" spans="6:7" ht="24.75" customHeight="1">
      <c r="F387" s="15"/>
      <c r="G387" s="16"/>
    </row>
    <row r="388" spans="6:7" ht="24.75" customHeight="1">
      <c r="F388" s="15"/>
      <c r="G388" s="16"/>
    </row>
    <row r="389" spans="6:7" ht="24.75" customHeight="1">
      <c r="F389" s="15"/>
      <c r="G389" s="16"/>
    </row>
    <row r="390" spans="6:7" ht="24.75" customHeight="1">
      <c r="F390" s="15"/>
      <c r="G390" s="16"/>
    </row>
    <row r="391" spans="6:7" ht="24.75" customHeight="1">
      <c r="F391" s="15"/>
      <c r="G391" s="16"/>
    </row>
    <row r="392" spans="6:7" ht="24.75" customHeight="1">
      <c r="F392" s="15"/>
      <c r="G392" s="16"/>
    </row>
    <row r="393" spans="6:7" ht="24.75" customHeight="1">
      <c r="F393" s="15"/>
      <c r="G393" s="16"/>
    </row>
    <row r="394" spans="6:7" ht="24.75" customHeight="1">
      <c r="F394" s="15"/>
      <c r="G394" s="16"/>
    </row>
    <row r="395" spans="6:7" ht="24.75" customHeight="1">
      <c r="F395" s="15"/>
      <c r="G395" s="16"/>
    </row>
    <row r="396" spans="6:7" ht="24.75" customHeight="1">
      <c r="F396" s="15"/>
      <c r="G396" s="16"/>
    </row>
    <row r="397" spans="6:7" ht="24.75" customHeight="1">
      <c r="F397" s="15"/>
      <c r="G397" s="16"/>
    </row>
    <row r="398" spans="6:7" ht="24.75" customHeight="1">
      <c r="F398" s="15"/>
      <c r="G398" s="16"/>
    </row>
    <row r="399" spans="6:7" ht="24.75" customHeight="1">
      <c r="F399" s="15"/>
      <c r="G399" s="16"/>
    </row>
    <row r="400" spans="6:7" ht="24.75" customHeight="1">
      <c r="F400" s="15"/>
      <c r="G400" s="16"/>
    </row>
    <row r="401" spans="6:7" ht="24.75" customHeight="1">
      <c r="F401" s="15"/>
      <c r="G401" s="16"/>
    </row>
    <row r="402" spans="6:7" ht="24.75" customHeight="1">
      <c r="F402" s="15"/>
      <c r="G402" s="16"/>
    </row>
    <row r="403" spans="6:7" ht="24.75" customHeight="1">
      <c r="F403" s="15"/>
      <c r="G403" s="16"/>
    </row>
    <row r="404" spans="6:7" ht="24.75" customHeight="1">
      <c r="F404" s="15"/>
      <c r="G404" s="16"/>
    </row>
    <row r="405" spans="6:7" ht="24.75" customHeight="1">
      <c r="F405" s="15"/>
      <c r="G405" s="16"/>
    </row>
    <row r="406" spans="6:7" ht="24.75" customHeight="1">
      <c r="F406" s="15"/>
      <c r="G406" s="16"/>
    </row>
    <row r="407" spans="6:7" ht="24.75" customHeight="1">
      <c r="F407" s="15"/>
      <c r="G407" s="16"/>
    </row>
    <row r="408" spans="6:7" ht="24.75" customHeight="1">
      <c r="F408" s="15"/>
      <c r="G408" s="16"/>
    </row>
    <row r="409" spans="6:7" ht="24.75" customHeight="1">
      <c r="F409" s="15"/>
      <c r="G409" s="16"/>
    </row>
    <row r="410" spans="6:7" ht="24.75" customHeight="1">
      <c r="F410" s="15"/>
      <c r="G410" s="16"/>
    </row>
    <row r="411" spans="6:7" ht="24.75" customHeight="1">
      <c r="F411" s="15"/>
      <c r="G411" s="16"/>
    </row>
    <row r="412" spans="6:7" ht="24.75" customHeight="1">
      <c r="F412" s="15"/>
      <c r="G412" s="16"/>
    </row>
    <row r="413" spans="6:7" ht="24.75" customHeight="1">
      <c r="F413" s="15"/>
      <c r="G413" s="16"/>
    </row>
    <row r="414" spans="6:7" ht="24.75" customHeight="1">
      <c r="F414" s="15"/>
      <c r="G414" s="16"/>
    </row>
    <row r="415" spans="6:7" ht="24.75" customHeight="1">
      <c r="F415" s="15"/>
      <c r="G415" s="16"/>
    </row>
    <row r="416" spans="6:7" ht="24.75" customHeight="1">
      <c r="F416" s="15"/>
      <c r="G416" s="16"/>
    </row>
    <row r="417" spans="6:7" ht="24.75" customHeight="1">
      <c r="F417" s="15"/>
      <c r="G417" s="16"/>
    </row>
    <row r="418" spans="6:7" ht="24.75" customHeight="1">
      <c r="F418" s="15"/>
      <c r="G418" s="16"/>
    </row>
    <row r="419" spans="6:7" ht="24.75" customHeight="1">
      <c r="F419" s="15"/>
      <c r="G419" s="16"/>
    </row>
    <row r="420" spans="6:7" ht="24.75" customHeight="1">
      <c r="F420" s="15"/>
      <c r="G420" s="16"/>
    </row>
    <row r="421" spans="6:7" ht="24.75" customHeight="1">
      <c r="F421" s="15"/>
      <c r="G421" s="16"/>
    </row>
    <row r="422" spans="6:7" ht="24.75" customHeight="1">
      <c r="F422" s="15"/>
      <c r="G422" s="16"/>
    </row>
    <row r="423" spans="6:7" ht="24.75" customHeight="1">
      <c r="F423" s="15"/>
      <c r="G423" s="16"/>
    </row>
    <row r="424" spans="6:7" ht="24.75" customHeight="1">
      <c r="F424" s="15"/>
      <c r="G424" s="16"/>
    </row>
    <row r="425" spans="6:7" ht="24.75" customHeight="1">
      <c r="F425" s="15"/>
      <c r="G425" s="16"/>
    </row>
    <row r="426" spans="6:7" ht="24.75" customHeight="1">
      <c r="F426" s="15"/>
      <c r="G426" s="16"/>
    </row>
    <row r="427" spans="6:7" ht="24.75" customHeight="1">
      <c r="F427" s="15"/>
      <c r="G427" s="16"/>
    </row>
    <row r="428" spans="6:7" ht="24.75" customHeight="1">
      <c r="F428" s="15"/>
      <c r="G428" s="16"/>
    </row>
    <row r="429" spans="6:7" ht="24.75" customHeight="1">
      <c r="F429" s="15"/>
      <c r="G429" s="16"/>
    </row>
    <row r="430" spans="6:7" ht="24.75" customHeight="1">
      <c r="F430" s="15"/>
      <c r="G430" s="16"/>
    </row>
    <row r="431" spans="6:7" ht="24.75" customHeight="1">
      <c r="F431" s="15"/>
      <c r="G431" s="16"/>
    </row>
    <row r="432" spans="6:7" ht="24.75" customHeight="1">
      <c r="F432" s="15"/>
      <c r="G432" s="16"/>
    </row>
    <row r="433" spans="6:7" ht="24.75" customHeight="1">
      <c r="F433" s="15"/>
      <c r="G433" s="16"/>
    </row>
    <row r="434" spans="6:7" ht="24.75" customHeight="1">
      <c r="F434" s="15"/>
      <c r="G434" s="16"/>
    </row>
    <row r="435" spans="6:7" ht="24.75" customHeight="1">
      <c r="F435" s="15"/>
      <c r="G435" s="16"/>
    </row>
    <row r="436" spans="6:7" ht="24.75" customHeight="1">
      <c r="F436" s="15"/>
      <c r="G436" s="16"/>
    </row>
    <row r="437" spans="6:7" ht="24.75" customHeight="1">
      <c r="F437" s="15"/>
      <c r="G437" s="16"/>
    </row>
    <row r="438" spans="6:7" ht="24.75" customHeight="1">
      <c r="F438" s="15"/>
      <c r="G438" s="16"/>
    </row>
  </sheetData>
  <sheetProtection sheet="1" objects="1" scenarios="1"/>
  <conditionalFormatting sqref="J2:J21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URBM</dc:creator>
  <cp:keywords/>
  <dc:description/>
  <cp:lastModifiedBy>Eric Depiereux</cp:lastModifiedBy>
  <dcterms:created xsi:type="dcterms:W3CDTF">2002-12-20T13:23:57Z</dcterms:created>
  <cp:category/>
  <cp:version/>
  <cp:contentType/>
  <cp:contentStatus/>
</cp:coreProperties>
</file>